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8535" windowHeight="1560"/>
  </bookViews>
  <sheets>
    <sheet name="industry_comps" sheetId="1" r:id="rId1"/>
  </sheets>
  <calcPr calcId="144525"/>
</workbook>
</file>

<file path=xl/calcChain.xml><?xml version="1.0" encoding="utf-8"?>
<calcChain xmlns="http://schemas.openxmlformats.org/spreadsheetml/2006/main">
  <c r="D93" i="1" l="1"/>
  <c r="E93" i="1"/>
  <c r="F93" i="1"/>
  <c r="D94" i="1"/>
  <c r="E94" i="1"/>
  <c r="F94" i="1"/>
  <c r="D95" i="1"/>
  <c r="E95" i="1"/>
  <c r="F95" i="1"/>
  <c r="D96" i="1"/>
  <c r="E96" i="1"/>
  <c r="F96" i="1"/>
  <c r="D97" i="1"/>
  <c r="E97" i="1"/>
  <c r="F97" i="1"/>
  <c r="D98" i="1"/>
  <c r="E98" i="1"/>
  <c r="F98" i="1"/>
  <c r="D99" i="1"/>
  <c r="E99" i="1"/>
  <c r="F99" i="1"/>
  <c r="D100" i="1"/>
  <c r="E100" i="1"/>
  <c r="F100" i="1"/>
  <c r="D102" i="1"/>
  <c r="E102" i="1"/>
  <c r="F102" i="1"/>
  <c r="D103" i="1"/>
  <c r="E103" i="1"/>
  <c r="F103" i="1"/>
  <c r="D104" i="1"/>
  <c r="E104" i="1"/>
  <c r="F104" i="1"/>
  <c r="D105" i="1"/>
  <c r="E105" i="1"/>
  <c r="F105" i="1"/>
  <c r="D106" i="1"/>
  <c r="E106" i="1"/>
  <c r="F106" i="1"/>
  <c r="D108" i="1"/>
  <c r="E108" i="1"/>
  <c r="F108" i="1"/>
  <c r="D109" i="1"/>
  <c r="E109" i="1"/>
  <c r="F109" i="1"/>
  <c r="D110" i="1"/>
  <c r="E110" i="1"/>
  <c r="F110" i="1"/>
  <c r="D112" i="1"/>
  <c r="E112" i="1"/>
  <c r="F112" i="1"/>
  <c r="D113" i="1"/>
  <c r="E113" i="1"/>
  <c r="F113" i="1"/>
  <c r="D116" i="1"/>
  <c r="E116" i="1"/>
  <c r="F116" i="1"/>
  <c r="D117" i="1"/>
  <c r="D114" i="1" s="1"/>
  <c r="E117" i="1"/>
  <c r="E114" i="1" s="1"/>
  <c r="F117" i="1"/>
  <c r="F114" i="1" s="1"/>
  <c r="C105" i="1" l="1"/>
  <c r="C106" i="1"/>
  <c r="C117" i="1"/>
  <c r="C114" i="1" s="1"/>
  <c r="C116" i="1"/>
  <c r="C113" i="1"/>
  <c r="C112" i="1"/>
  <c r="C110" i="1"/>
  <c r="C109" i="1"/>
  <c r="C108" i="1"/>
  <c r="C104" i="1"/>
  <c r="C103" i="1"/>
  <c r="C102" i="1"/>
  <c r="C100" i="1"/>
  <c r="C99" i="1"/>
  <c r="C98" i="1"/>
  <c r="C97" i="1"/>
  <c r="C96" i="1"/>
  <c r="C95" i="1"/>
  <c r="C94" i="1"/>
  <c r="C93" i="1"/>
</calcChain>
</file>

<file path=xl/sharedStrings.xml><?xml version="1.0" encoding="utf-8"?>
<sst xmlns="http://schemas.openxmlformats.org/spreadsheetml/2006/main" count="201" uniqueCount="199">
  <si>
    <t>No. of Shares Traded</t>
  </si>
  <si>
    <t>عدد الأسهم المتداولة</t>
  </si>
  <si>
    <t>No. of Transactions</t>
  </si>
  <si>
    <t>Cash on Hand &amp; at Banks</t>
  </si>
  <si>
    <t>نقد في الصندوق ولدى البنوك</t>
  </si>
  <si>
    <t>ذمم مدينة بالصافي</t>
  </si>
  <si>
    <t>أوراق قبض</t>
  </si>
  <si>
    <t>Post Dated Cheques</t>
  </si>
  <si>
    <t>شيكات برسم التحصيل</t>
  </si>
  <si>
    <t>Short Term Investments</t>
  </si>
  <si>
    <t>استثمارات قصيرة الأجل</t>
  </si>
  <si>
    <t>Inventory</t>
  </si>
  <si>
    <t>Spare Parts</t>
  </si>
  <si>
    <t>لوازم وقطع غيار</t>
  </si>
  <si>
    <t>Total Current Assets</t>
  </si>
  <si>
    <t>مجموع الموجودات المتداولة</t>
  </si>
  <si>
    <t>استثمارات طويلة الأجل</t>
  </si>
  <si>
    <t>موجودات ثابتة-صافي بعد الاستهلاك</t>
  </si>
  <si>
    <t>Lands</t>
  </si>
  <si>
    <t>أراضي</t>
  </si>
  <si>
    <t>Projects in Progress</t>
  </si>
  <si>
    <t>مشاريع تحت التنفيذ</t>
  </si>
  <si>
    <t>Total Fixed Assets</t>
  </si>
  <si>
    <t>مجموع الموجودات الثابتة</t>
  </si>
  <si>
    <t>موجودات أخرى</t>
  </si>
  <si>
    <t>Total Assets</t>
  </si>
  <si>
    <t>مجموع الموجودات</t>
  </si>
  <si>
    <t>Credit Banks</t>
  </si>
  <si>
    <t>Short Term Loans</t>
  </si>
  <si>
    <t>قروض قصيرة الأجل</t>
  </si>
  <si>
    <t>Accrued Part of Long Term Loans</t>
  </si>
  <si>
    <t>مجموع المطلوبات</t>
  </si>
  <si>
    <t>Corporate Bonds</t>
  </si>
  <si>
    <t>Authorized Capital</t>
  </si>
  <si>
    <t>رأس المال المصرح به</t>
  </si>
  <si>
    <t>Subscribed Capital</t>
  </si>
  <si>
    <t>رأس المال المكتتب به</t>
  </si>
  <si>
    <t>رأس المال المدفوع</t>
  </si>
  <si>
    <t>Compulsory Reserves</t>
  </si>
  <si>
    <t>Voluntary Reserve</t>
  </si>
  <si>
    <t>Other Reserves</t>
  </si>
  <si>
    <t>الاحتياطات الأخرى</t>
  </si>
  <si>
    <t>Issuance Discount</t>
  </si>
  <si>
    <t>خصم اصدار</t>
  </si>
  <si>
    <t>Treasury Stocks</t>
  </si>
  <si>
    <t>أسهم خزينة</t>
  </si>
  <si>
    <t>Accumulated Change in Fair Value</t>
  </si>
  <si>
    <t>Retained Earnings</t>
  </si>
  <si>
    <t>Total Shareholders Equity</t>
  </si>
  <si>
    <t>مجموع حقوق المساهمين</t>
  </si>
  <si>
    <t>مجموع المطلوبات وحقوق المساهمين</t>
  </si>
  <si>
    <t>Gross Profit</t>
  </si>
  <si>
    <t>مصاريف البيع والتسويق</t>
  </si>
  <si>
    <t>Income Before Interest &amp; Tax</t>
  </si>
  <si>
    <t>Net Income before Tax</t>
  </si>
  <si>
    <t>Income Tax (Period)</t>
  </si>
  <si>
    <t>ضريبة دخل السنة</t>
  </si>
  <si>
    <t>ضريبة دخل سنوات سابقة</t>
  </si>
  <si>
    <t>رسوم الجامعات والبحث العلمي وصندوق التعليم</t>
  </si>
  <si>
    <t>Net Income</t>
  </si>
  <si>
    <t>صافي الربح</t>
  </si>
  <si>
    <t>Net Income Pertains to Shareholders</t>
  </si>
  <si>
    <t>النقد وما في حكمه في بداية السنة</t>
  </si>
  <si>
    <t xml:space="preserve">Mining and Extraction </t>
  </si>
  <si>
    <t>الصناعات الاستخراجية والتعدينية</t>
  </si>
  <si>
    <t>Trading Information</t>
  </si>
  <si>
    <t>Value Traded (JD)</t>
  </si>
  <si>
    <t>(حجم التداول (دينار</t>
  </si>
  <si>
    <t>عدد العقود المنفذة</t>
  </si>
  <si>
    <t>Market Capitalization (JD)</t>
  </si>
  <si>
    <t>(القيمة السوقية (دينار</t>
  </si>
  <si>
    <t>Assets (JD)</t>
  </si>
  <si>
    <t>(الموجودات (دينار</t>
  </si>
  <si>
    <t>Account Receivables, Net</t>
  </si>
  <si>
    <t>Notes Receivable</t>
  </si>
  <si>
    <t>بضاعة</t>
  </si>
  <si>
    <t xml:space="preserve">Long Term Investments </t>
  </si>
  <si>
    <t>Fixed Assets, Net</t>
  </si>
  <si>
    <t xml:space="preserve">Other Assets </t>
  </si>
  <si>
    <t>Liabilities &amp; Owners Equity</t>
  </si>
  <si>
    <t>المطلوبات وحقوق المساهمين</t>
  </si>
  <si>
    <t>Liabilities (JD)</t>
  </si>
  <si>
    <t>(المطلوبات (دينار</t>
  </si>
  <si>
    <t xml:space="preserve">Accounts and Notes Payable </t>
  </si>
  <si>
    <t xml:space="preserve">ذمم دائنة وأوراق دفع </t>
  </si>
  <si>
    <t xml:space="preserve">بنوك دائنة </t>
  </si>
  <si>
    <t xml:space="preserve">الجزء المستحق من القرض طويل الأجل </t>
  </si>
  <si>
    <t xml:space="preserve">Total Current Liabilities </t>
  </si>
  <si>
    <t xml:space="preserve">مجموع المطلوبات المتداولة </t>
  </si>
  <si>
    <t xml:space="preserve">Long Term Loans &amp; Notes Payable </t>
  </si>
  <si>
    <t xml:space="preserve">قروض وأوراق دفع طويلة الأجل </t>
  </si>
  <si>
    <t>اسناد قرض</t>
  </si>
  <si>
    <t xml:space="preserve">Other Liabilities </t>
  </si>
  <si>
    <t xml:space="preserve">مطلوبات أخرى </t>
  </si>
  <si>
    <t xml:space="preserve">Total Liabilities </t>
  </si>
  <si>
    <t>Shareholders Equity (JD)</t>
  </si>
  <si>
    <t>(حقوق المساهمين (دينار</t>
  </si>
  <si>
    <t>Paid-in Capital</t>
  </si>
  <si>
    <t xml:space="preserve">احتياطي إجباري </t>
  </si>
  <si>
    <t xml:space="preserve">احتياطي اختياري </t>
  </si>
  <si>
    <t>Issuance Premium</t>
  </si>
  <si>
    <t>علاوة اصدار</t>
  </si>
  <si>
    <t xml:space="preserve">أرباح ( خسائر) مدورة </t>
  </si>
  <si>
    <t xml:space="preserve">Total Liabilities &amp; Shareholders Equity </t>
  </si>
  <si>
    <t xml:space="preserve"> Income Statement (JD)</t>
  </si>
  <si>
    <t>(بيان الدخل (دينار</t>
  </si>
  <si>
    <t xml:space="preserve">Operating Revenues </t>
  </si>
  <si>
    <t xml:space="preserve">الإيرادات التشغيلية </t>
  </si>
  <si>
    <t>Operating Expenses</t>
  </si>
  <si>
    <t xml:space="preserve">المصاريف التشغيلية </t>
  </si>
  <si>
    <t xml:space="preserve">إجمالي الربح من العمليات </t>
  </si>
  <si>
    <t xml:space="preserve">General and Administrative Expenses </t>
  </si>
  <si>
    <t xml:space="preserve">المصاريف الإدارية والعمومية </t>
  </si>
  <si>
    <t xml:space="preserve">Selling and Distribution Expenses </t>
  </si>
  <si>
    <t>Depreciation (period)</t>
  </si>
  <si>
    <t xml:space="preserve">الاستهلاكات للفترة </t>
  </si>
  <si>
    <t xml:space="preserve">Other Operating Expenses </t>
  </si>
  <si>
    <t xml:space="preserve">مصاريف تشغيلية أخرى </t>
  </si>
  <si>
    <t>Net Operating Income</t>
  </si>
  <si>
    <t xml:space="preserve">صافي الربح التشغيلي </t>
  </si>
  <si>
    <t xml:space="preserve">Other Revenues </t>
  </si>
  <si>
    <t xml:space="preserve">ايرادات أخرى </t>
  </si>
  <si>
    <t xml:space="preserve">Other Expenses </t>
  </si>
  <si>
    <t xml:space="preserve">مصاريف أخرى </t>
  </si>
  <si>
    <t xml:space="preserve">صافي الربح قبل الفوائد والضريبة </t>
  </si>
  <si>
    <t xml:space="preserve">Interest Expenses </t>
  </si>
  <si>
    <t xml:space="preserve">مصاريف فوائد بنكية </t>
  </si>
  <si>
    <t>صافي الربح قبل الضريبة والرسوم</t>
  </si>
  <si>
    <t>Income Tax ( Previous Years)</t>
  </si>
  <si>
    <t>Universities and Research Train Fees</t>
  </si>
  <si>
    <t>Board of Directors Remuniration</t>
  </si>
  <si>
    <t>مكافأة أعضاء مجلس الإدارة</t>
  </si>
  <si>
    <t>صافي الربح العائد لمساهمي الشركة</t>
  </si>
  <si>
    <t>Cash Flow (JD)</t>
  </si>
  <si>
    <t>( التدفقات النقدية (دينار</t>
  </si>
  <si>
    <t>Cash Balance (Beginning)</t>
  </si>
  <si>
    <t>Net Cash Flow from (Used In) Operating Activities</t>
  </si>
  <si>
    <t>صافي التدفق النقدي من (المستخدم في) عمليات التشغيل</t>
  </si>
  <si>
    <t>Net Cash Flow from (Used In) Investing Activities</t>
  </si>
  <si>
    <t>صافي التدفق النقدي من (المستخدم في) عمليات الاستثمار</t>
  </si>
  <si>
    <t>Net Cash Flow from (Used In) Financing Activities</t>
  </si>
  <si>
    <t>صافي التدفق النقدي من (المستخدم في) عمليات التمويل</t>
  </si>
  <si>
    <t>Cash Balance (Ending)</t>
  </si>
  <si>
    <t>النقد وما في حكمه في نهاية السنة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</si>
  <si>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</si>
  <si>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</si>
  <si>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</si>
  <si>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</si>
  <si>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</si>
  <si>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</si>
  <si>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</si>
  <si>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(الأرباح الموزعة للسهم الواحد (دينار </t>
  </si>
  <si>
    <t>Book Value Per Share (JD)</t>
  </si>
  <si>
    <t xml:space="preserve">(القيمة الدفترية للسهم الواحد (دينار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</si>
  <si>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</si>
  <si>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</si>
  <si>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</si>
  <si>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</si>
  <si>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</si>
  <si>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</si>
  <si>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</si>
  <si>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(القيمة السوقية الى القيمة الدفترية (مرة</t>
  </si>
  <si>
    <t>Gross Margin %</t>
  </si>
  <si>
    <t>اجمالي الربح من العمليات الى الايرادات %</t>
  </si>
  <si>
    <t>Margin Before Interest and Tax %</t>
  </si>
  <si>
    <t>صافي الربح قبل الفوائد والضريبة الى الايردات %</t>
  </si>
  <si>
    <t xml:space="preserve">Profit Margin % </t>
  </si>
  <si>
    <t>صافي الربح الى الايرادات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</si>
  <si>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</si>
  <si>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</si>
  <si>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</si>
  <si>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</si>
  <si>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</si>
  <si>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</si>
  <si>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</si>
  <si>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</si>
  <si>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</si>
  <si>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>(معدل تغطية الفوائد ( مرة</t>
  </si>
  <si>
    <t>Total Assets Turnover (Times )</t>
  </si>
  <si>
    <t xml:space="preserve">(معدل دوران الموجودات ( مرة </t>
  </si>
  <si>
    <t>Fixed Assets Turnover (Times)</t>
  </si>
  <si>
    <t xml:space="preserve">(معدل دوران الموجودات الثابتة ( مرة  </t>
  </si>
  <si>
    <t>Working Capital Turnover (Times)</t>
  </si>
  <si>
    <t xml:space="preserve">(معدل دوران رأس المال العامل ( مرة </t>
  </si>
  <si>
    <t>Current Ratio (Times)</t>
  </si>
  <si>
    <t xml:space="preserve">(نسبة التداول ( مرة </t>
  </si>
  <si>
    <t>Working Capital (JD)</t>
  </si>
  <si>
    <t xml:space="preserve">(رأس المال العامل ( دينار </t>
  </si>
  <si>
    <t>عدد الأسهم المدرجة</t>
  </si>
  <si>
    <t>No. of Listed Shares</t>
  </si>
  <si>
    <t>أرباح موزعة</t>
  </si>
  <si>
    <t>أسهم موزعة</t>
  </si>
  <si>
    <t xml:space="preserve">التغير المتراكم في القيمة العادلة </t>
  </si>
  <si>
    <t>حقوق غير المسيطرين</t>
  </si>
  <si>
    <t>Cash Dividends</t>
  </si>
  <si>
    <t>Stock Dividends</t>
  </si>
  <si>
    <t>Non-controlling Interest</t>
  </si>
  <si>
    <t>معلومات التداول*</t>
  </si>
  <si>
    <t>*معلومات التداول لا تشمل الشركات التي تم نقلها إلى سوق الاوراق المالية غير المدرجة (OTC)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</si>
</sst>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32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sz val="12"/>
      <color indexed="18"/>
      <name val="Times New Roman"/>
      <family val="1"/>
    </font>
    <font>
      <sz val="12"/>
      <color indexed="18"/>
      <name val="Arabic Transparent"/>
      <charset val="178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54"/>
      <name val="Times New Roman"/>
      <family val="1"/>
    </font>
    <font>
      <sz val="12"/>
      <name val="Arabic Transparent"/>
      <charset val="178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2"/>
      <color indexed="62"/>
      <name val="Times New Roman"/>
      <family val="1"/>
    </font>
    <font>
      <sz val="12"/>
      <color indexed="62"/>
      <name val="Arabic Transparent"/>
      <charset val="178"/>
    </font>
    <font>
      <u/>
      <sz val="12"/>
      <color indexed="18"/>
      <name val="Times New Roman"/>
      <family val="1"/>
    </font>
    <font>
      <sz val="10"/>
      <color indexed="18"/>
      <name val="Arabic Transparent"/>
      <charset val="17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0">
    <xf numFmtId="0" fontId="0" fillId="0" borderId="0" xfId="0"/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20" fillId="0" borderId="10" xfId="0" applyFont="1" applyFill="1" applyBorder="1" applyAlignment="1">
      <alignment vertical="center"/>
    </xf>
    <xf numFmtId="3" fontId="20" fillId="0" borderId="11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vertical="center"/>
    </xf>
    <xf numFmtId="3" fontId="20" fillId="0" borderId="12" xfId="0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vertical="center"/>
    </xf>
    <xf numFmtId="3" fontId="20" fillId="0" borderId="13" xfId="0" applyNumberFormat="1" applyFont="1" applyBorder="1" applyAlignment="1">
      <alignment horizontal="center" vertical="center"/>
    </xf>
    <xf numFmtId="0" fontId="21" fillId="0" borderId="13" xfId="0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4" fillId="0" borderId="0" xfId="0" applyFont="1" applyAlignment="1">
      <alignment horizontal="center" vertical="center"/>
    </xf>
    <xf numFmtId="38" fontId="20" fillId="0" borderId="11" xfId="0" applyNumberFormat="1" applyFont="1" applyBorder="1" applyAlignment="1">
      <alignment horizontal="center" vertical="center"/>
    </xf>
    <xf numFmtId="38" fontId="20" fillId="0" borderId="12" xfId="0" applyNumberFormat="1" applyFont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right" vertical="center"/>
    </xf>
    <xf numFmtId="164" fontId="20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164" fontId="24" fillId="0" borderId="0" xfId="0" applyNumberFormat="1" applyFont="1" applyAlignment="1">
      <alignment horizontal="center" vertical="center"/>
    </xf>
    <xf numFmtId="0" fontId="27" fillId="0" borderId="0" xfId="0" applyFont="1" applyFill="1" applyAlignment="1">
      <alignment horizontal="right" vertical="center"/>
    </xf>
    <xf numFmtId="0" fontId="28" fillId="0" borderId="14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164" fontId="20" fillId="0" borderId="0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164" fontId="18" fillId="0" borderId="0" xfId="0" applyNumberFormat="1" applyFont="1" applyAlignment="1">
      <alignment horizontal="center" vertical="center"/>
    </xf>
    <xf numFmtId="38" fontId="20" fillId="0" borderId="13" xfId="0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0" fillId="0" borderId="12" xfId="0" applyNumberFormat="1" applyFont="1" applyBorder="1" applyAlignment="1">
      <alignment horizontal="center" vertical="center"/>
    </xf>
    <xf numFmtId="2" fontId="20" fillId="0" borderId="13" xfId="0" applyNumberFormat="1" applyFont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2" fontId="20" fillId="0" borderId="16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2" fontId="20" fillId="0" borderId="13" xfId="0" applyNumberFormat="1" applyFont="1" applyFill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20" fillId="0" borderId="16" xfId="0" applyFont="1" applyFill="1" applyBorder="1" applyAlignment="1">
      <alignment vertical="center"/>
    </xf>
    <xf numFmtId="2" fontId="20" fillId="0" borderId="11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3" fontId="20" fillId="0" borderId="15" xfId="0" applyNumberFormat="1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8" fontId="0" fillId="0" borderId="0" xfId="0" applyNumberFormat="1"/>
    <xf numFmtId="38" fontId="20" fillId="0" borderId="13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wrapText="1" readingOrder="2"/>
    </xf>
    <xf numFmtId="38" fontId="20" fillId="0" borderId="0" xfId="0" applyNumberFormat="1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7"/>
  <sheetViews>
    <sheetView tabSelected="1" topLeftCell="B1" workbookViewId="0">
      <selection activeCell="C8" sqref="C8"/>
    </sheetView>
  </sheetViews>
  <sheetFormatPr defaultRowHeight="14.25" x14ac:dyDescent="0.2"/>
  <cols>
    <col min="2" max="2" width="45.125" customWidth="1"/>
    <col min="3" max="5" width="16.625" customWidth="1"/>
    <col min="6" max="6" width="20.125" customWidth="1"/>
    <col min="7" max="7" width="42.75" bestFit="1" customWidth="1"/>
  </cols>
  <sheetData>
    <row r="2" spans="1:18" ht="15.75" x14ac:dyDescent="0.2">
      <c r="B2" s="53" t="s">
        <v>63</v>
      </c>
      <c r="G2" s="53" t="s">
        <v>64</v>
      </c>
    </row>
    <row r="4" spans="1:18" ht="18.75" x14ac:dyDescent="0.2">
      <c r="B4" s="1" t="s">
        <v>65</v>
      </c>
      <c r="C4" s="2">
        <v>2018</v>
      </c>
      <c r="D4" s="2">
        <v>2017</v>
      </c>
      <c r="E4" s="2">
        <v>2016</v>
      </c>
      <c r="F4" s="2">
        <v>2015</v>
      </c>
      <c r="G4" s="3" t="s">
        <v>197</v>
      </c>
    </row>
    <row r="5" spans="1:18" ht="15.75" x14ac:dyDescent="0.2">
      <c r="B5" s="4" t="s">
        <v>66</v>
      </c>
      <c r="C5" s="18">
        <v>484411194</v>
      </c>
      <c r="D5" s="18">
        <v>113401003.20999999</v>
      </c>
      <c r="E5" s="18">
        <v>121086640.06999999</v>
      </c>
      <c r="F5" s="18">
        <v>62308852.350000001</v>
      </c>
      <c r="G5" s="6" t="s">
        <v>67</v>
      </c>
      <c r="O5" s="56"/>
      <c r="P5" s="56"/>
      <c r="Q5" s="56"/>
      <c r="R5" s="56"/>
    </row>
    <row r="6" spans="1:18" ht="15.75" x14ac:dyDescent="0.2">
      <c r="B6" s="7" t="s">
        <v>0</v>
      </c>
      <c r="C6" s="19">
        <v>87721669</v>
      </c>
      <c r="D6" s="19">
        <v>96634936</v>
      </c>
      <c r="E6" s="19">
        <v>45404312</v>
      </c>
      <c r="F6" s="19">
        <v>58546615</v>
      </c>
      <c r="G6" s="9" t="s">
        <v>1</v>
      </c>
      <c r="O6" s="56"/>
      <c r="P6" s="56"/>
      <c r="Q6" s="56"/>
      <c r="R6" s="56"/>
    </row>
    <row r="7" spans="1:18" ht="15.75" x14ac:dyDescent="0.2">
      <c r="B7" s="7" t="s">
        <v>2</v>
      </c>
      <c r="C7" s="19">
        <v>37030</v>
      </c>
      <c r="D7" s="19">
        <v>79125</v>
      </c>
      <c r="E7" s="19">
        <v>48474</v>
      </c>
      <c r="F7" s="19">
        <v>44985</v>
      </c>
      <c r="G7" s="9" t="s">
        <v>68</v>
      </c>
      <c r="O7" s="56"/>
      <c r="P7" s="56"/>
      <c r="Q7" s="56"/>
      <c r="R7" s="56"/>
    </row>
    <row r="8" spans="1:18" ht="15.75" x14ac:dyDescent="0.2">
      <c r="A8" s="56"/>
      <c r="B8" s="7" t="s">
        <v>189</v>
      </c>
      <c r="C8" s="19">
        <v>372739347</v>
      </c>
      <c r="D8" s="19">
        <v>372218904</v>
      </c>
      <c r="E8" s="19">
        <v>399086219</v>
      </c>
      <c r="F8" s="19">
        <v>391586219</v>
      </c>
      <c r="G8" s="9" t="s">
        <v>188</v>
      </c>
      <c r="O8" s="56"/>
      <c r="P8" s="56"/>
      <c r="Q8" s="56"/>
      <c r="R8" s="56"/>
    </row>
    <row r="9" spans="1:18" ht="15.75" x14ac:dyDescent="0.2">
      <c r="A9" s="56"/>
      <c r="B9" s="10" t="s">
        <v>69</v>
      </c>
      <c r="C9" s="57">
        <v>1821858059.9200001</v>
      </c>
      <c r="D9" s="57">
        <v>1915026464.3999999</v>
      </c>
      <c r="E9" s="57">
        <v>2106349628.54</v>
      </c>
      <c r="F9" s="57">
        <v>2494114932.6599998</v>
      </c>
      <c r="G9" s="12" t="s">
        <v>70</v>
      </c>
      <c r="O9" s="56"/>
      <c r="P9" s="56"/>
      <c r="Q9" s="56"/>
      <c r="R9" s="56"/>
    </row>
    <row r="10" spans="1:18" ht="25.5" x14ac:dyDescent="0.2">
      <c r="B10" s="13"/>
      <c r="C10" s="14"/>
      <c r="D10" s="14"/>
      <c r="E10" s="14"/>
      <c r="F10" s="14"/>
      <c r="G10" s="58" t="s">
        <v>198</v>
      </c>
      <c r="O10" s="56"/>
      <c r="P10" s="56"/>
      <c r="Q10" s="56"/>
      <c r="R10" s="56"/>
    </row>
    <row r="11" spans="1:18" ht="15.75" x14ac:dyDescent="0.2">
      <c r="B11" s="15"/>
      <c r="C11" s="59"/>
      <c r="D11" s="14"/>
      <c r="E11" s="14"/>
      <c r="F11" s="14"/>
      <c r="G11" s="16"/>
      <c r="O11" s="56"/>
      <c r="P11" s="56"/>
      <c r="Q11" s="56"/>
      <c r="R11" s="56"/>
    </row>
    <row r="12" spans="1:18" ht="18.75" x14ac:dyDescent="0.2">
      <c r="B12" s="1" t="s">
        <v>71</v>
      </c>
      <c r="C12" s="17"/>
      <c r="D12" s="17"/>
      <c r="E12" s="17"/>
      <c r="F12" s="17"/>
      <c r="G12" s="3" t="s">
        <v>72</v>
      </c>
      <c r="O12" s="56"/>
      <c r="P12" s="56"/>
      <c r="Q12" s="56"/>
      <c r="R12" s="56"/>
    </row>
    <row r="13" spans="1:18" ht="15.75" x14ac:dyDescent="0.2">
      <c r="B13" s="4" t="s">
        <v>3</v>
      </c>
      <c r="C13" s="5">
        <v>276660607</v>
      </c>
      <c r="D13" s="5">
        <v>295336217</v>
      </c>
      <c r="E13" s="5">
        <v>282281582</v>
      </c>
      <c r="F13" s="5">
        <v>398077214</v>
      </c>
      <c r="G13" s="6" t="s">
        <v>4</v>
      </c>
      <c r="O13" s="56"/>
      <c r="P13" s="56"/>
      <c r="Q13" s="56"/>
      <c r="R13" s="56"/>
    </row>
    <row r="14" spans="1:18" ht="15.75" x14ac:dyDescent="0.2">
      <c r="B14" s="7" t="s">
        <v>73</v>
      </c>
      <c r="C14" s="8">
        <v>230194719</v>
      </c>
      <c r="D14" s="8">
        <v>239336009</v>
      </c>
      <c r="E14" s="8">
        <v>215456697</v>
      </c>
      <c r="F14" s="8">
        <v>239869312</v>
      </c>
      <c r="G14" s="9" t="s">
        <v>5</v>
      </c>
      <c r="O14" s="56"/>
      <c r="P14" s="56"/>
      <c r="Q14" s="56"/>
      <c r="R14" s="56"/>
    </row>
    <row r="15" spans="1:18" ht="15.75" x14ac:dyDescent="0.2">
      <c r="B15" s="20" t="s">
        <v>74</v>
      </c>
      <c r="C15" s="8">
        <v>0</v>
      </c>
      <c r="D15" s="8">
        <v>0</v>
      </c>
      <c r="E15" s="8">
        <v>0</v>
      </c>
      <c r="F15" s="8">
        <v>550</v>
      </c>
      <c r="G15" s="9" t="s">
        <v>6</v>
      </c>
      <c r="O15" s="56"/>
      <c r="P15" s="56"/>
      <c r="Q15" s="56"/>
      <c r="R15" s="56"/>
    </row>
    <row r="16" spans="1:18" ht="15.75" x14ac:dyDescent="0.2">
      <c r="B16" s="20" t="s">
        <v>7</v>
      </c>
      <c r="C16" s="8">
        <v>22803541</v>
      </c>
      <c r="D16" s="8">
        <v>30177501</v>
      </c>
      <c r="E16" s="8">
        <v>19398862</v>
      </c>
      <c r="F16" s="8">
        <v>23984762</v>
      </c>
      <c r="G16" s="9" t="s">
        <v>8</v>
      </c>
      <c r="O16" s="56"/>
      <c r="P16" s="56"/>
      <c r="Q16" s="56"/>
      <c r="R16" s="56"/>
    </row>
    <row r="17" spans="2:18" ht="15.75" x14ac:dyDescent="0.2">
      <c r="B17" s="20" t="s">
        <v>9</v>
      </c>
      <c r="C17" s="8">
        <v>234879</v>
      </c>
      <c r="D17" s="8">
        <v>19672559</v>
      </c>
      <c r="E17" s="8">
        <v>417870</v>
      </c>
      <c r="F17" s="8">
        <v>638121</v>
      </c>
      <c r="G17" s="9" t="s">
        <v>10</v>
      </c>
      <c r="O17" s="56"/>
      <c r="P17" s="56"/>
      <c r="Q17" s="56"/>
      <c r="R17" s="56"/>
    </row>
    <row r="18" spans="2:18" ht="15.75" x14ac:dyDescent="0.2">
      <c r="B18" s="20" t="s">
        <v>11</v>
      </c>
      <c r="C18" s="54">
        <v>238131143</v>
      </c>
      <c r="D18" s="54">
        <v>198169710</v>
      </c>
      <c r="E18" s="54">
        <v>383081519</v>
      </c>
      <c r="F18" s="54">
        <v>389932963</v>
      </c>
      <c r="G18" s="9" t="s">
        <v>75</v>
      </c>
      <c r="O18" s="56"/>
      <c r="P18" s="56"/>
      <c r="Q18" s="56"/>
      <c r="R18" s="56"/>
    </row>
    <row r="19" spans="2:18" ht="15.75" x14ac:dyDescent="0.2">
      <c r="B19" s="20" t="s">
        <v>12</v>
      </c>
      <c r="C19" s="54">
        <v>135275614</v>
      </c>
      <c r="D19" s="54">
        <v>119662780</v>
      </c>
      <c r="E19" s="54">
        <v>41434043</v>
      </c>
      <c r="F19" s="54">
        <v>43479236</v>
      </c>
      <c r="G19" s="9" t="s">
        <v>13</v>
      </c>
      <c r="O19" s="56"/>
      <c r="P19" s="56"/>
      <c r="Q19" s="56"/>
      <c r="R19" s="56"/>
    </row>
    <row r="20" spans="2:18" ht="15.75" x14ac:dyDescent="0.2">
      <c r="B20" s="7" t="s">
        <v>14</v>
      </c>
      <c r="C20" s="8">
        <v>1017374285</v>
      </c>
      <c r="D20" s="8">
        <v>983482839</v>
      </c>
      <c r="E20" s="8">
        <v>1045939818</v>
      </c>
      <c r="F20" s="8">
        <v>1228589715</v>
      </c>
      <c r="G20" s="9" t="s">
        <v>15</v>
      </c>
      <c r="O20" s="56"/>
      <c r="P20" s="56"/>
      <c r="Q20" s="56"/>
      <c r="R20" s="56"/>
    </row>
    <row r="21" spans="2:18" ht="15.75" x14ac:dyDescent="0.2">
      <c r="B21" s="7" t="s">
        <v>76</v>
      </c>
      <c r="C21" s="8">
        <v>470778432</v>
      </c>
      <c r="D21" s="8">
        <v>433297233</v>
      </c>
      <c r="E21" s="8">
        <v>451309404</v>
      </c>
      <c r="F21" s="8">
        <v>392896689</v>
      </c>
      <c r="G21" s="9" t="s">
        <v>16</v>
      </c>
      <c r="O21" s="56"/>
      <c r="P21" s="56"/>
      <c r="Q21" s="56"/>
      <c r="R21" s="56"/>
    </row>
    <row r="22" spans="2:18" ht="15.75" x14ac:dyDescent="0.2">
      <c r="B22" s="7" t="s">
        <v>77</v>
      </c>
      <c r="C22" s="8">
        <v>637269333</v>
      </c>
      <c r="D22" s="8">
        <v>632924986</v>
      </c>
      <c r="E22" s="8">
        <v>685441486</v>
      </c>
      <c r="F22" s="8">
        <v>616088579</v>
      </c>
      <c r="G22" s="9" t="s">
        <v>17</v>
      </c>
      <c r="O22" s="56"/>
      <c r="P22" s="56"/>
      <c r="Q22" s="56"/>
      <c r="R22" s="56"/>
    </row>
    <row r="23" spans="2:18" ht="15.75" x14ac:dyDescent="0.2">
      <c r="B23" s="7" t="s">
        <v>18</v>
      </c>
      <c r="C23" s="8">
        <v>17616415</v>
      </c>
      <c r="D23" s="8">
        <v>934131</v>
      </c>
      <c r="E23" s="8">
        <v>934131</v>
      </c>
      <c r="F23" s="8">
        <v>930035</v>
      </c>
      <c r="G23" s="9" t="s">
        <v>19</v>
      </c>
      <c r="O23" s="56"/>
      <c r="P23" s="56"/>
      <c r="Q23" s="56"/>
      <c r="R23" s="56"/>
    </row>
    <row r="24" spans="2:18" ht="15.75" x14ac:dyDescent="0.2">
      <c r="B24" s="7" t="s">
        <v>20</v>
      </c>
      <c r="C24" s="8">
        <v>30738473</v>
      </c>
      <c r="D24" s="8">
        <v>110699756</v>
      </c>
      <c r="E24" s="8">
        <v>107914344</v>
      </c>
      <c r="F24" s="8">
        <v>205700705</v>
      </c>
      <c r="G24" s="9" t="s">
        <v>21</v>
      </c>
      <c r="O24" s="56"/>
      <c r="P24" s="56"/>
      <c r="Q24" s="56"/>
      <c r="R24" s="56"/>
    </row>
    <row r="25" spans="2:18" ht="15.75" x14ac:dyDescent="0.2">
      <c r="B25" s="7" t="s">
        <v>22</v>
      </c>
      <c r="C25" s="55">
        <v>685624221</v>
      </c>
      <c r="D25" s="55">
        <v>744558873</v>
      </c>
      <c r="E25" s="55">
        <v>794289961</v>
      </c>
      <c r="F25" s="55">
        <v>822719319</v>
      </c>
      <c r="G25" s="9" t="s">
        <v>23</v>
      </c>
      <c r="O25" s="56"/>
      <c r="P25" s="56"/>
      <c r="Q25" s="56"/>
      <c r="R25" s="56"/>
    </row>
    <row r="26" spans="2:18" ht="15.75" x14ac:dyDescent="0.2">
      <c r="B26" s="7" t="s">
        <v>78</v>
      </c>
      <c r="C26" s="8">
        <v>365232265</v>
      </c>
      <c r="D26" s="8">
        <v>306202109</v>
      </c>
      <c r="E26" s="8">
        <v>297976897</v>
      </c>
      <c r="F26" s="8">
        <v>282495208</v>
      </c>
      <c r="G26" s="9" t="s">
        <v>24</v>
      </c>
      <c r="O26" s="56"/>
      <c r="P26" s="56"/>
      <c r="Q26" s="56"/>
      <c r="R26" s="56"/>
    </row>
    <row r="27" spans="2:18" ht="15.75" x14ac:dyDescent="0.2">
      <c r="B27" s="21" t="s">
        <v>25</v>
      </c>
      <c r="C27" s="11">
        <v>2539009203</v>
      </c>
      <c r="D27" s="11">
        <v>2467541054</v>
      </c>
      <c r="E27" s="11">
        <v>2589516080</v>
      </c>
      <c r="F27" s="11">
        <v>2726700931</v>
      </c>
      <c r="G27" s="22" t="s">
        <v>26</v>
      </c>
      <c r="O27" s="56"/>
      <c r="P27" s="56"/>
      <c r="Q27" s="56"/>
      <c r="R27" s="56"/>
    </row>
    <row r="28" spans="2:18" ht="15.75" x14ac:dyDescent="0.2">
      <c r="B28" s="13"/>
      <c r="C28" s="23"/>
      <c r="D28" s="23"/>
      <c r="E28" s="23"/>
      <c r="F28" s="23"/>
      <c r="G28" s="24"/>
      <c r="O28" s="56"/>
      <c r="P28" s="56"/>
      <c r="Q28" s="56"/>
      <c r="R28" s="56"/>
    </row>
    <row r="29" spans="2:18" ht="15.75" x14ac:dyDescent="0.2">
      <c r="B29" s="15"/>
      <c r="C29" s="23"/>
      <c r="D29" s="23"/>
      <c r="E29" s="23"/>
      <c r="F29" s="23"/>
      <c r="G29" s="24"/>
      <c r="O29" s="56"/>
      <c r="P29" s="56"/>
      <c r="Q29" s="56"/>
      <c r="R29" s="56"/>
    </row>
    <row r="30" spans="2:18" ht="18.75" x14ac:dyDescent="0.2">
      <c r="B30" s="25" t="s">
        <v>79</v>
      </c>
      <c r="C30" s="26"/>
      <c r="D30" s="26"/>
      <c r="E30" s="26"/>
      <c r="F30" s="26"/>
      <c r="G30" s="27" t="s">
        <v>80</v>
      </c>
      <c r="O30" s="56"/>
      <c r="P30" s="56"/>
      <c r="Q30" s="56"/>
      <c r="R30" s="56"/>
    </row>
    <row r="31" spans="2:18" ht="18.75" x14ac:dyDescent="0.2">
      <c r="B31" s="1" t="s">
        <v>81</v>
      </c>
      <c r="C31" s="26"/>
      <c r="D31" s="26"/>
      <c r="E31" s="26"/>
      <c r="F31" s="26"/>
      <c r="G31" s="3" t="s">
        <v>82</v>
      </c>
      <c r="O31" s="56"/>
      <c r="P31" s="56"/>
      <c r="Q31" s="56"/>
      <c r="R31" s="56"/>
    </row>
    <row r="32" spans="2:18" ht="15.75" x14ac:dyDescent="0.2">
      <c r="B32" s="4" t="s">
        <v>83</v>
      </c>
      <c r="C32" s="5">
        <v>201217321</v>
      </c>
      <c r="D32" s="5">
        <v>218652520</v>
      </c>
      <c r="E32" s="5">
        <v>189971965</v>
      </c>
      <c r="F32" s="5">
        <v>219303917</v>
      </c>
      <c r="G32" s="6" t="s">
        <v>84</v>
      </c>
      <c r="O32" s="56"/>
      <c r="P32" s="56"/>
      <c r="Q32" s="56"/>
      <c r="R32" s="56"/>
    </row>
    <row r="33" spans="2:18" ht="15.75" x14ac:dyDescent="0.2">
      <c r="B33" s="7" t="s">
        <v>27</v>
      </c>
      <c r="C33" s="8">
        <v>151472021</v>
      </c>
      <c r="D33" s="8">
        <v>142078439</v>
      </c>
      <c r="E33" s="8">
        <v>143615506</v>
      </c>
      <c r="F33" s="8">
        <v>127488123</v>
      </c>
      <c r="G33" s="9" t="s">
        <v>85</v>
      </c>
      <c r="O33" s="56"/>
      <c r="P33" s="56"/>
      <c r="Q33" s="56"/>
      <c r="R33" s="56"/>
    </row>
    <row r="34" spans="2:18" ht="15.75" x14ac:dyDescent="0.2">
      <c r="B34" s="7" t="s">
        <v>28</v>
      </c>
      <c r="C34" s="8">
        <v>18510244</v>
      </c>
      <c r="D34" s="8">
        <v>5951804</v>
      </c>
      <c r="E34" s="8">
        <v>8403424</v>
      </c>
      <c r="F34" s="8">
        <v>6032428</v>
      </c>
      <c r="G34" s="9" t="s">
        <v>29</v>
      </c>
      <c r="O34" s="56"/>
      <c r="P34" s="56"/>
      <c r="Q34" s="56"/>
      <c r="R34" s="56"/>
    </row>
    <row r="35" spans="2:18" ht="15.75" x14ac:dyDescent="0.2">
      <c r="B35" s="7" t="s">
        <v>30</v>
      </c>
      <c r="C35" s="8">
        <v>47761751</v>
      </c>
      <c r="D35" s="8">
        <v>64230706</v>
      </c>
      <c r="E35" s="8">
        <v>44708825</v>
      </c>
      <c r="F35" s="8">
        <v>43224410</v>
      </c>
      <c r="G35" s="9" t="s">
        <v>86</v>
      </c>
      <c r="O35" s="56"/>
      <c r="P35" s="56"/>
      <c r="Q35" s="56"/>
      <c r="R35" s="56"/>
    </row>
    <row r="36" spans="2:18" ht="15.75" x14ac:dyDescent="0.2">
      <c r="B36" s="7" t="s">
        <v>87</v>
      </c>
      <c r="C36" s="8">
        <v>589461520</v>
      </c>
      <c r="D36" s="8">
        <v>569216127</v>
      </c>
      <c r="E36" s="8">
        <v>572256785</v>
      </c>
      <c r="F36" s="8">
        <v>611193975</v>
      </c>
      <c r="G36" s="9" t="s">
        <v>88</v>
      </c>
      <c r="O36" s="56"/>
      <c r="P36" s="56"/>
      <c r="Q36" s="56"/>
      <c r="R36" s="56"/>
    </row>
    <row r="37" spans="2:18" ht="15.75" x14ac:dyDescent="0.2">
      <c r="B37" s="7" t="s">
        <v>89</v>
      </c>
      <c r="C37" s="54">
        <v>122579203</v>
      </c>
      <c r="D37" s="54">
        <v>98735218</v>
      </c>
      <c r="E37" s="54">
        <v>108459324</v>
      </c>
      <c r="F37" s="54">
        <v>67694646</v>
      </c>
      <c r="G37" s="9" t="s">
        <v>90</v>
      </c>
      <c r="O37" s="56"/>
      <c r="P37" s="56"/>
      <c r="Q37" s="56"/>
      <c r="R37" s="56"/>
    </row>
    <row r="38" spans="2:18" ht="15.75" x14ac:dyDescent="0.2">
      <c r="B38" s="7" t="s">
        <v>32</v>
      </c>
      <c r="C38" s="54">
        <v>0</v>
      </c>
      <c r="D38" s="54">
        <v>0</v>
      </c>
      <c r="E38" s="54">
        <v>0</v>
      </c>
      <c r="F38" s="54">
        <v>0</v>
      </c>
      <c r="G38" s="9" t="s">
        <v>91</v>
      </c>
      <c r="O38" s="56"/>
      <c r="P38" s="56"/>
      <c r="Q38" s="56"/>
      <c r="R38" s="56"/>
    </row>
    <row r="39" spans="2:18" ht="15.75" x14ac:dyDescent="0.2">
      <c r="B39" s="7" t="s">
        <v>92</v>
      </c>
      <c r="C39" s="8">
        <v>161156619</v>
      </c>
      <c r="D39" s="8">
        <v>109266000</v>
      </c>
      <c r="E39" s="8">
        <v>60721830</v>
      </c>
      <c r="F39" s="8">
        <v>60105938</v>
      </c>
      <c r="G39" s="9" t="s">
        <v>93</v>
      </c>
      <c r="O39" s="56"/>
      <c r="P39" s="56"/>
      <c r="Q39" s="56"/>
      <c r="R39" s="56"/>
    </row>
    <row r="40" spans="2:18" ht="15.75" x14ac:dyDescent="0.2">
      <c r="B40" s="28" t="s">
        <v>94</v>
      </c>
      <c r="C40" s="11">
        <v>873197342</v>
      </c>
      <c r="D40" s="11">
        <v>777217345</v>
      </c>
      <c r="E40" s="11">
        <v>741437939</v>
      </c>
      <c r="F40" s="11">
        <v>738994559</v>
      </c>
      <c r="G40" s="29" t="s">
        <v>31</v>
      </c>
      <c r="O40" s="56"/>
      <c r="P40" s="56"/>
      <c r="Q40" s="56"/>
      <c r="R40" s="56"/>
    </row>
    <row r="41" spans="2:18" ht="15.75" x14ac:dyDescent="0.2">
      <c r="B41" s="30"/>
      <c r="C41" s="31"/>
      <c r="D41" s="31"/>
      <c r="E41" s="31"/>
      <c r="F41" s="31"/>
      <c r="G41" s="32"/>
      <c r="O41" s="56"/>
      <c r="P41" s="56"/>
      <c r="Q41" s="56"/>
      <c r="R41" s="56"/>
    </row>
    <row r="42" spans="2:18" ht="18.75" x14ac:dyDescent="0.2">
      <c r="B42" s="1" t="s">
        <v>95</v>
      </c>
      <c r="C42" s="26"/>
      <c r="D42" s="26"/>
      <c r="E42" s="26"/>
      <c r="F42" s="26"/>
      <c r="G42" s="3" t="s">
        <v>96</v>
      </c>
      <c r="O42" s="56"/>
      <c r="P42" s="56"/>
      <c r="Q42" s="56"/>
      <c r="R42" s="56"/>
    </row>
    <row r="43" spans="2:18" ht="15.75" x14ac:dyDescent="0.2">
      <c r="B43" s="4" t="s">
        <v>33</v>
      </c>
      <c r="C43" s="5">
        <v>372798079</v>
      </c>
      <c r="D43" s="5">
        <v>372277636</v>
      </c>
      <c r="E43" s="5">
        <v>399144451</v>
      </c>
      <c r="F43" s="5">
        <v>391644451</v>
      </c>
      <c r="G43" s="6" t="s">
        <v>34</v>
      </c>
      <c r="O43" s="56"/>
      <c r="P43" s="56"/>
      <c r="Q43" s="56"/>
      <c r="R43" s="56"/>
    </row>
    <row r="44" spans="2:18" ht="15.75" x14ac:dyDescent="0.2">
      <c r="B44" s="7" t="s">
        <v>35</v>
      </c>
      <c r="C44" s="8">
        <v>372739847</v>
      </c>
      <c r="D44" s="8">
        <v>372219404</v>
      </c>
      <c r="E44" s="8">
        <v>399086219</v>
      </c>
      <c r="F44" s="8">
        <v>391586219</v>
      </c>
      <c r="G44" s="9" t="s">
        <v>36</v>
      </c>
      <c r="O44" s="56"/>
      <c r="P44" s="56"/>
      <c r="Q44" s="56"/>
      <c r="R44" s="56"/>
    </row>
    <row r="45" spans="2:18" ht="15.75" x14ac:dyDescent="0.2">
      <c r="B45" s="7" t="s">
        <v>97</v>
      </c>
      <c r="C45" s="8">
        <v>372739847</v>
      </c>
      <c r="D45" s="8">
        <v>372219404</v>
      </c>
      <c r="E45" s="8">
        <v>399086219</v>
      </c>
      <c r="F45" s="8">
        <v>391586219</v>
      </c>
      <c r="G45" s="9" t="s">
        <v>37</v>
      </c>
      <c r="O45" s="56"/>
      <c r="P45" s="56"/>
      <c r="Q45" s="56"/>
      <c r="R45" s="56"/>
    </row>
    <row r="46" spans="2:18" ht="15.75" x14ac:dyDescent="0.2">
      <c r="B46" s="7" t="s">
        <v>38</v>
      </c>
      <c r="C46" s="8">
        <v>150050026</v>
      </c>
      <c r="D46" s="8">
        <v>177057114</v>
      </c>
      <c r="E46" s="8">
        <v>176235875</v>
      </c>
      <c r="F46" s="8">
        <v>174680833</v>
      </c>
      <c r="G46" s="9" t="s">
        <v>98</v>
      </c>
      <c r="O46" s="56"/>
      <c r="P46" s="56"/>
      <c r="Q46" s="56"/>
      <c r="R46" s="56"/>
    </row>
    <row r="47" spans="2:18" ht="15.75" x14ac:dyDescent="0.2">
      <c r="B47" s="7" t="s">
        <v>39</v>
      </c>
      <c r="C47" s="8">
        <v>157068924</v>
      </c>
      <c r="D47" s="8">
        <v>157068924</v>
      </c>
      <c r="E47" s="8">
        <v>169625297</v>
      </c>
      <c r="F47" s="8">
        <v>169532748</v>
      </c>
      <c r="G47" s="9" t="s">
        <v>99</v>
      </c>
      <c r="O47" s="56"/>
      <c r="P47" s="56"/>
      <c r="Q47" s="56"/>
      <c r="R47" s="56"/>
    </row>
    <row r="48" spans="2:18" ht="15.75" x14ac:dyDescent="0.2">
      <c r="B48" s="7" t="s">
        <v>40</v>
      </c>
      <c r="C48" s="54">
        <v>74993472</v>
      </c>
      <c r="D48" s="54">
        <v>74989204</v>
      </c>
      <c r="E48" s="54">
        <v>75000000</v>
      </c>
      <c r="F48" s="54">
        <v>75000000</v>
      </c>
      <c r="G48" s="9" t="s">
        <v>41</v>
      </c>
      <c r="O48" s="56"/>
      <c r="P48" s="56"/>
      <c r="Q48" s="56"/>
      <c r="R48" s="56"/>
    </row>
    <row r="49" spans="2:18" ht="15.75" x14ac:dyDescent="0.2">
      <c r="B49" s="7" t="s">
        <v>100</v>
      </c>
      <c r="C49" s="54">
        <v>1854320</v>
      </c>
      <c r="D49" s="54">
        <v>1854320</v>
      </c>
      <c r="E49" s="54">
        <v>1854320</v>
      </c>
      <c r="F49" s="54">
        <v>1854320</v>
      </c>
      <c r="G49" s="9" t="s">
        <v>101</v>
      </c>
      <c r="O49" s="56"/>
      <c r="P49" s="56"/>
      <c r="Q49" s="56"/>
      <c r="R49" s="56"/>
    </row>
    <row r="50" spans="2:18" ht="15.75" x14ac:dyDescent="0.2">
      <c r="B50" s="7" t="s">
        <v>42</v>
      </c>
      <c r="C50" s="8">
        <v>61640</v>
      </c>
      <c r="D50" s="8">
        <v>92459</v>
      </c>
      <c r="E50" s="8">
        <v>123278</v>
      </c>
      <c r="F50" s="8">
        <v>154097</v>
      </c>
      <c r="G50" s="9" t="s">
        <v>43</v>
      </c>
      <c r="O50" s="56"/>
      <c r="P50" s="56"/>
      <c r="Q50" s="56"/>
      <c r="R50" s="56"/>
    </row>
    <row r="51" spans="2:18" ht="15.75" x14ac:dyDescent="0.2">
      <c r="B51" s="7" t="s">
        <v>44</v>
      </c>
      <c r="C51" s="54">
        <v>323</v>
      </c>
      <c r="D51" s="54">
        <v>323</v>
      </c>
      <c r="E51" s="54">
        <v>323</v>
      </c>
      <c r="F51" s="54">
        <v>3400</v>
      </c>
      <c r="G51" s="9" t="s">
        <v>45</v>
      </c>
      <c r="O51" s="56"/>
      <c r="P51" s="56"/>
      <c r="Q51" s="56"/>
      <c r="R51" s="56"/>
    </row>
    <row r="52" spans="2:18" ht="15.75" x14ac:dyDescent="0.2">
      <c r="B52" s="7" t="s">
        <v>194</v>
      </c>
      <c r="C52" s="54">
        <v>116628688</v>
      </c>
      <c r="D52" s="54">
        <v>92865500</v>
      </c>
      <c r="E52" s="54">
        <v>95785835</v>
      </c>
      <c r="F52" s="54">
        <v>114196600</v>
      </c>
      <c r="G52" s="9" t="s">
        <v>190</v>
      </c>
      <c r="O52" s="56"/>
      <c r="P52" s="56"/>
      <c r="Q52" s="56"/>
      <c r="R52" s="56"/>
    </row>
    <row r="53" spans="2:18" ht="15.75" x14ac:dyDescent="0.2">
      <c r="B53" s="7" t="s">
        <v>195</v>
      </c>
      <c r="C53" s="8">
        <v>0</v>
      </c>
      <c r="D53" s="8">
        <v>0</v>
      </c>
      <c r="E53" s="8">
        <v>0</v>
      </c>
      <c r="F53" s="8">
        <v>0</v>
      </c>
      <c r="G53" s="9" t="s">
        <v>191</v>
      </c>
      <c r="O53" s="56"/>
      <c r="P53" s="56"/>
      <c r="Q53" s="56"/>
      <c r="R53" s="56"/>
    </row>
    <row r="54" spans="2:18" ht="15.75" x14ac:dyDescent="0.2">
      <c r="B54" s="7" t="s">
        <v>46</v>
      </c>
      <c r="C54" s="8">
        <v>-9321543</v>
      </c>
      <c r="D54" s="8">
        <v>-945052</v>
      </c>
      <c r="E54" s="8">
        <v>-5065879</v>
      </c>
      <c r="F54" s="8">
        <v>-1836210</v>
      </c>
      <c r="G54" s="9" t="s">
        <v>192</v>
      </c>
      <c r="O54" s="56"/>
      <c r="P54" s="56"/>
      <c r="Q54" s="56"/>
      <c r="R54" s="56"/>
    </row>
    <row r="55" spans="2:18" ht="15.75" x14ac:dyDescent="0.2">
      <c r="B55" s="7" t="s">
        <v>47</v>
      </c>
      <c r="C55" s="8">
        <v>790485395</v>
      </c>
      <c r="D55" s="8">
        <v>801629969</v>
      </c>
      <c r="E55" s="8">
        <v>921058779</v>
      </c>
      <c r="F55" s="8">
        <v>1043363301</v>
      </c>
      <c r="G55" s="9" t="s">
        <v>102</v>
      </c>
      <c r="O55" s="56"/>
      <c r="P55" s="56"/>
      <c r="Q55" s="56"/>
      <c r="R55" s="56"/>
    </row>
    <row r="56" spans="2:18" ht="15.75" x14ac:dyDescent="0.2">
      <c r="B56" s="7" t="s">
        <v>48</v>
      </c>
      <c r="C56" s="8">
        <v>1654437166</v>
      </c>
      <c r="D56" s="8">
        <v>1676646601</v>
      </c>
      <c r="E56" s="8">
        <v>1833456845</v>
      </c>
      <c r="F56" s="8">
        <v>1968220314</v>
      </c>
      <c r="G56" s="9" t="s">
        <v>49</v>
      </c>
      <c r="O56" s="56"/>
      <c r="P56" s="56"/>
      <c r="Q56" s="56"/>
      <c r="R56" s="56"/>
    </row>
    <row r="57" spans="2:18" ht="15.75" x14ac:dyDescent="0.2">
      <c r="B57" s="33" t="s">
        <v>196</v>
      </c>
      <c r="C57" s="54">
        <v>11374695</v>
      </c>
      <c r="D57" s="54">
        <v>13677108</v>
      </c>
      <c r="E57" s="54">
        <v>14621296</v>
      </c>
      <c r="F57" s="54">
        <v>19486058</v>
      </c>
      <c r="G57" s="34" t="s">
        <v>193</v>
      </c>
      <c r="O57" s="56"/>
      <c r="P57" s="56"/>
      <c r="Q57" s="56"/>
      <c r="R57" s="56"/>
    </row>
    <row r="58" spans="2:18" ht="15.75" x14ac:dyDescent="0.2">
      <c r="B58" s="10" t="s">
        <v>103</v>
      </c>
      <c r="C58" s="11">
        <v>2539009203</v>
      </c>
      <c r="D58" s="11">
        <v>2467541054</v>
      </c>
      <c r="E58" s="11">
        <v>2589516080</v>
      </c>
      <c r="F58" s="11">
        <v>2726700931</v>
      </c>
      <c r="G58" s="12" t="s">
        <v>50</v>
      </c>
      <c r="O58" s="56"/>
      <c r="P58" s="56"/>
      <c r="Q58" s="56"/>
      <c r="R58" s="56"/>
    </row>
    <row r="59" spans="2:18" ht="15.75" x14ac:dyDescent="0.2">
      <c r="B59" s="13"/>
      <c r="C59" s="23"/>
      <c r="D59" s="23"/>
      <c r="E59" s="23"/>
      <c r="F59" s="23"/>
      <c r="G59" s="16"/>
      <c r="O59" s="56"/>
      <c r="P59" s="56"/>
      <c r="Q59" s="56"/>
      <c r="R59" s="56"/>
    </row>
    <row r="60" spans="2:18" ht="15.75" x14ac:dyDescent="0.2">
      <c r="B60" s="13"/>
      <c r="C60" s="23"/>
      <c r="D60" s="23"/>
      <c r="E60" s="23"/>
      <c r="F60" s="23"/>
      <c r="G60" s="16"/>
      <c r="O60" s="56"/>
      <c r="P60" s="56"/>
      <c r="Q60" s="56"/>
      <c r="R60" s="56"/>
    </row>
    <row r="61" spans="2:18" ht="18.75" x14ac:dyDescent="0.2">
      <c r="B61" s="1" t="s">
        <v>104</v>
      </c>
      <c r="C61" s="26"/>
      <c r="D61" s="26"/>
      <c r="E61" s="26"/>
      <c r="F61" s="26"/>
      <c r="G61" s="3" t="s">
        <v>105</v>
      </c>
      <c r="O61" s="56"/>
      <c r="P61" s="56"/>
      <c r="Q61" s="56"/>
      <c r="R61" s="56"/>
    </row>
    <row r="62" spans="2:18" ht="15.75" x14ac:dyDescent="0.2">
      <c r="B62" s="4" t="s">
        <v>106</v>
      </c>
      <c r="C62" s="5">
        <v>1373861203</v>
      </c>
      <c r="D62" s="5">
        <v>1279594735</v>
      </c>
      <c r="E62" s="5">
        <v>1218088013</v>
      </c>
      <c r="F62" s="5">
        <v>1596873110</v>
      </c>
      <c r="G62" s="6" t="s">
        <v>107</v>
      </c>
      <c r="O62" s="56"/>
      <c r="P62" s="56"/>
      <c r="Q62" s="56"/>
      <c r="R62" s="56"/>
    </row>
    <row r="63" spans="2:18" ht="15.75" x14ac:dyDescent="0.2">
      <c r="B63" s="7" t="s">
        <v>108</v>
      </c>
      <c r="C63" s="8">
        <v>1049327159</v>
      </c>
      <c r="D63" s="8">
        <v>1061449312</v>
      </c>
      <c r="E63" s="8">
        <v>1026823907</v>
      </c>
      <c r="F63" s="8">
        <v>1147080877</v>
      </c>
      <c r="G63" s="9" t="s">
        <v>109</v>
      </c>
      <c r="O63" s="56"/>
      <c r="P63" s="56"/>
      <c r="Q63" s="56"/>
      <c r="R63" s="56"/>
    </row>
    <row r="64" spans="2:18" ht="15.75" x14ac:dyDescent="0.2">
      <c r="B64" s="7" t="s">
        <v>51</v>
      </c>
      <c r="C64" s="8">
        <v>324534044</v>
      </c>
      <c r="D64" s="8">
        <v>218145423</v>
      </c>
      <c r="E64" s="8">
        <v>191264106</v>
      </c>
      <c r="F64" s="8">
        <v>449792233</v>
      </c>
      <c r="G64" s="9" t="s">
        <v>110</v>
      </c>
      <c r="O64" s="56"/>
      <c r="P64" s="56"/>
      <c r="Q64" s="56"/>
      <c r="R64" s="56"/>
    </row>
    <row r="65" spans="2:18" ht="15.75" x14ac:dyDescent="0.2">
      <c r="B65" s="7" t="s">
        <v>111</v>
      </c>
      <c r="C65" s="8">
        <v>56675531</v>
      </c>
      <c r="D65" s="8">
        <v>54650036</v>
      </c>
      <c r="E65" s="8">
        <v>59899314</v>
      </c>
      <c r="F65" s="8">
        <v>68877697</v>
      </c>
      <c r="G65" s="9" t="s">
        <v>112</v>
      </c>
      <c r="O65" s="56"/>
      <c r="P65" s="56"/>
      <c r="Q65" s="56"/>
      <c r="R65" s="56"/>
    </row>
    <row r="66" spans="2:18" ht="15.75" x14ac:dyDescent="0.2">
      <c r="B66" s="7" t="s">
        <v>113</v>
      </c>
      <c r="C66" s="8">
        <v>32104955</v>
      </c>
      <c r="D66" s="8">
        <v>30961959</v>
      </c>
      <c r="E66" s="8">
        <v>79819077</v>
      </c>
      <c r="F66" s="8">
        <v>85489640</v>
      </c>
      <c r="G66" s="9" t="s">
        <v>52</v>
      </c>
      <c r="O66" s="56"/>
      <c r="P66" s="56"/>
      <c r="Q66" s="56"/>
      <c r="R66" s="56"/>
    </row>
    <row r="67" spans="2:18" ht="15.75" x14ac:dyDescent="0.2">
      <c r="B67" s="7" t="s">
        <v>114</v>
      </c>
      <c r="C67" s="54">
        <v>103090143</v>
      </c>
      <c r="D67" s="54">
        <v>110032480</v>
      </c>
      <c r="E67" s="54">
        <v>104720588</v>
      </c>
      <c r="F67" s="54">
        <v>101540771</v>
      </c>
      <c r="G67" s="9" t="s">
        <v>115</v>
      </c>
      <c r="O67" s="56"/>
      <c r="P67" s="56"/>
      <c r="Q67" s="56"/>
      <c r="R67" s="56"/>
    </row>
    <row r="68" spans="2:18" ht="15.75" x14ac:dyDescent="0.2">
      <c r="B68" s="7" t="s">
        <v>116</v>
      </c>
      <c r="C68" s="54">
        <v>113838469</v>
      </c>
      <c r="D68" s="54">
        <v>110802408</v>
      </c>
      <c r="E68" s="54">
        <v>44261035</v>
      </c>
      <c r="F68" s="54">
        <v>68673112</v>
      </c>
      <c r="G68" s="9" t="s">
        <v>117</v>
      </c>
      <c r="O68" s="56"/>
      <c r="P68" s="56"/>
      <c r="Q68" s="56"/>
      <c r="R68" s="56"/>
    </row>
    <row r="69" spans="2:18" ht="15.75" x14ac:dyDescent="0.2">
      <c r="B69" s="7" t="s">
        <v>118</v>
      </c>
      <c r="C69" s="8">
        <v>121915089</v>
      </c>
      <c r="D69" s="8">
        <v>21731020</v>
      </c>
      <c r="E69" s="8">
        <v>7284680</v>
      </c>
      <c r="F69" s="8">
        <v>226751784</v>
      </c>
      <c r="G69" s="9" t="s">
        <v>119</v>
      </c>
      <c r="O69" s="56"/>
      <c r="P69" s="56"/>
      <c r="Q69" s="56"/>
      <c r="R69" s="56"/>
    </row>
    <row r="70" spans="2:18" ht="15.75" x14ac:dyDescent="0.2">
      <c r="B70" s="7" t="s">
        <v>120</v>
      </c>
      <c r="C70" s="54">
        <v>94776623</v>
      </c>
      <c r="D70" s="54">
        <v>73215686</v>
      </c>
      <c r="E70" s="54">
        <v>58001152</v>
      </c>
      <c r="F70" s="54">
        <v>46146182</v>
      </c>
      <c r="G70" s="9" t="s">
        <v>121</v>
      </c>
      <c r="O70" s="56"/>
      <c r="P70" s="56"/>
      <c r="Q70" s="56"/>
      <c r="R70" s="56"/>
    </row>
    <row r="71" spans="2:18" ht="15.75" x14ac:dyDescent="0.2">
      <c r="B71" s="7" t="s">
        <v>122</v>
      </c>
      <c r="C71" s="54">
        <v>14827352</v>
      </c>
      <c r="D71" s="54">
        <v>38634658</v>
      </c>
      <c r="E71" s="54">
        <v>45346848</v>
      </c>
      <c r="F71" s="54">
        <v>27653237</v>
      </c>
      <c r="G71" s="9" t="s">
        <v>123</v>
      </c>
      <c r="O71" s="56"/>
      <c r="P71" s="56"/>
      <c r="Q71" s="56"/>
      <c r="R71" s="56"/>
    </row>
    <row r="72" spans="2:18" ht="15.75" x14ac:dyDescent="0.2">
      <c r="B72" s="7" t="s">
        <v>53</v>
      </c>
      <c r="C72" s="8">
        <v>201864360</v>
      </c>
      <c r="D72" s="8">
        <v>56312048</v>
      </c>
      <c r="E72" s="8">
        <v>19938984</v>
      </c>
      <c r="F72" s="8">
        <v>245244729</v>
      </c>
      <c r="G72" s="9" t="s">
        <v>124</v>
      </c>
      <c r="O72" s="56"/>
      <c r="P72" s="56"/>
      <c r="Q72" s="56"/>
      <c r="R72" s="56"/>
    </row>
    <row r="73" spans="2:18" ht="15.75" x14ac:dyDescent="0.2">
      <c r="B73" s="7" t="s">
        <v>125</v>
      </c>
      <c r="C73" s="8">
        <v>37307371</v>
      </c>
      <c r="D73" s="8">
        <v>25048857</v>
      </c>
      <c r="E73" s="8">
        <v>21240937</v>
      </c>
      <c r="F73" s="8">
        <v>18712605</v>
      </c>
      <c r="G73" s="9" t="s">
        <v>126</v>
      </c>
      <c r="O73" s="56"/>
      <c r="P73" s="56"/>
      <c r="Q73" s="56"/>
      <c r="R73" s="56"/>
    </row>
    <row r="74" spans="2:18" ht="15.75" x14ac:dyDescent="0.2">
      <c r="B74" s="7" t="s">
        <v>54</v>
      </c>
      <c r="C74" s="8">
        <v>164556989</v>
      </c>
      <c r="D74" s="8">
        <v>31263191</v>
      </c>
      <c r="E74" s="8">
        <v>-1301953</v>
      </c>
      <c r="F74" s="8">
        <v>226532124</v>
      </c>
      <c r="G74" s="35" t="s">
        <v>127</v>
      </c>
      <c r="O74" s="56"/>
      <c r="P74" s="56"/>
      <c r="Q74" s="56"/>
      <c r="R74" s="56"/>
    </row>
    <row r="75" spans="2:18" ht="15.75" x14ac:dyDescent="0.2">
      <c r="B75" s="7" t="s">
        <v>55</v>
      </c>
      <c r="C75" s="8">
        <v>36083939</v>
      </c>
      <c r="D75" s="8">
        <v>20491265</v>
      </c>
      <c r="E75" s="8">
        <v>10625388</v>
      </c>
      <c r="F75" s="8">
        <v>39343184</v>
      </c>
      <c r="G75" s="35" t="s">
        <v>56</v>
      </c>
      <c r="O75" s="56"/>
      <c r="P75" s="56"/>
      <c r="Q75" s="56"/>
      <c r="R75" s="56"/>
    </row>
    <row r="76" spans="2:18" ht="15.75" x14ac:dyDescent="0.2">
      <c r="B76" s="7" t="s">
        <v>128</v>
      </c>
      <c r="C76" s="54">
        <v>0</v>
      </c>
      <c r="D76" s="54">
        <v>963</v>
      </c>
      <c r="E76" s="54">
        <v>83947</v>
      </c>
      <c r="F76" s="54">
        <v>88706</v>
      </c>
      <c r="G76" s="35" t="s">
        <v>57</v>
      </c>
      <c r="O76" s="56"/>
      <c r="P76" s="56"/>
      <c r="Q76" s="56"/>
      <c r="R76" s="56"/>
    </row>
    <row r="77" spans="2:18" ht="15.75" x14ac:dyDescent="0.2">
      <c r="B77" s="7" t="s">
        <v>129</v>
      </c>
      <c r="C77" s="54">
        <v>0</v>
      </c>
      <c r="D77" s="54">
        <v>0</v>
      </c>
      <c r="E77" s="54">
        <v>0</v>
      </c>
      <c r="F77" s="54">
        <v>0</v>
      </c>
      <c r="G77" s="35" t="s">
        <v>58</v>
      </c>
      <c r="O77" s="56"/>
      <c r="P77" s="56"/>
      <c r="Q77" s="56"/>
      <c r="R77" s="56"/>
    </row>
    <row r="78" spans="2:18" ht="15.75" x14ac:dyDescent="0.2">
      <c r="B78" s="7" t="s">
        <v>130</v>
      </c>
      <c r="C78" s="54">
        <v>20000</v>
      </c>
      <c r="D78" s="54">
        <v>30000</v>
      </c>
      <c r="E78" s="54">
        <v>75000</v>
      </c>
      <c r="F78" s="54">
        <v>133000</v>
      </c>
      <c r="G78" s="35" t="s">
        <v>131</v>
      </c>
      <c r="O78" s="56"/>
      <c r="P78" s="56"/>
      <c r="Q78" s="56"/>
      <c r="R78" s="56"/>
    </row>
    <row r="79" spans="2:18" ht="15.75" x14ac:dyDescent="0.2">
      <c r="B79" s="7" t="s">
        <v>59</v>
      </c>
      <c r="C79" s="8">
        <v>128453050</v>
      </c>
      <c r="D79" s="8">
        <v>10740963</v>
      </c>
      <c r="E79" s="8">
        <v>-12086288</v>
      </c>
      <c r="F79" s="8">
        <v>186967234</v>
      </c>
      <c r="G79" s="35" t="s">
        <v>60</v>
      </c>
      <c r="O79" s="56"/>
      <c r="P79" s="56"/>
      <c r="Q79" s="56"/>
      <c r="R79" s="56"/>
    </row>
    <row r="80" spans="2:18" ht="15.75" x14ac:dyDescent="0.2">
      <c r="B80" s="7" t="s">
        <v>196</v>
      </c>
      <c r="C80" s="8">
        <v>1344545</v>
      </c>
      <c r="D80" s="8">
        <v>2032109</v>
      </c>
      <c r="E80" s="8">
        <v>1235682</v>
      </c>
      <c r="F80" s="8">
        <v>3596567</v>
      </c>
      <c r="G80" s="35" t="s">
        <v>193</v>
      </c>
      <c r="O80" s="56"/>
      <c r="P80" s="56"/>
      <c r="Q80" s="56"/>
      <c r="R80" s="56"/>
    </row>
    <row r="81" spans="2:18" ht="15.75" x14ac:dyDescent="0.2">
      <c r="B81" s="10" t="s">
        <v>61</v>
      </c>
      <c r="C81" s="11">
        <v>127108505</v>
      </c>
      <c r="D81" s="11">
        <v>8708854</v>
      </c>
      <c r="E81" s="11">
        <v>-13321970</v>
      </c>
      <c r="F81" s="11">
        <v>183370667</v>
      </c>
      <c r="G81" s="36" t="s">
        <v>132</v>
      </c>
      <c r="O81" s="56"/>
      <c r="P81" s="56"/>
      <c r="Q81" s="56"/>
      <c r="R81" s="56"/>
    </row>
    <row r="82" spans="2:18" ht="15.75" x14ac:dyDescent="0.2">
      <c r="B82" s="13"/>
      <c r="C82" s="23"/>
      <c r="D82" s="23"/>
      <c r="E82" s="23"/>
      <c r="F82" s="23"/>
      <c r="G82" s="16"/>
      <c r="O82" s="56"/>
      <c r="P82" s="56"/>
      <c r="Q82" s="56"/>
      <c r="R82" s="56"/>
    </row>
    <row r="83" spans="2:18" ht="15.75" x14ac:dyDescent="0.2">
      <c r="B83" s="13"/>
      <c r="C83" s="23"/>
      <c r="D83" s="23"/>
      <c r="E83" s="23"/>
      <c r="F83" s="23"/>
      <c r="G83" s="16"/>
      <c r="O83" s="56"/>
      <c r="P83" s="56"/>
      <c r="Q83" s="56"/>
      <c r="R83" s="56"/>
    </row>
    <row r="84" spans="2:18" ht="18.75" x14ac:dyDescent="0.2">
      <c r="B84" s="1" t="s">
        <v>133</v>
      </c>
      <c r="C84" s="37"/>
      <c r="D84" s="37"/>
      <c r="E84" s="37"/>
      <c r="F84" s="37"/>
      <c r="G84" s="3" t="s">
        <v>134</v>
      </c>
      <c r="O84" s="56"/>
      <c r="P84" s="56"/>
      <c r="Q84" s="56"/>
      <c r="R84" s="56"/>
    </row>
    <row r="85" spans="2:18" ht="15.75" x14ac:dyDescent="0.2">
      <c r="B85" s="4" t="s">
        <v>135</v>
      </c>
      <c r="C85" s="5">
        <v>16146494</v>
      </c>
      <c r="D85" s="5">
        <v>67487257</v>
      </c>
      <c r="E85" s="5">
        <v>146926335</v>
      </c>
      <c r="F85" s="5">
        <v>179265836</v>
      </c>
      <c r="G85" s="6" t="s">
        <v>62</v>
      </c>
      <c r="O85" s="56"/>
      <c r="P85" s="56"/>
      <c r="Q85" s="56"/>
      <c r="R85" s="56"/>
    </row>
    <row r="86" spans="2:18" ht="15.75" x14ac:dyDescent="0.2">
      <c r="B86" s="7" t="s">
        <v>136</v>
      </c>
      <c r="C86" s="54">
        <v>130233544</v>
      </c>
      <c r="D86" s="54">
        <v>181984100</v>
      </c>
      <c r="E86" s="54">
        <v>49889711</v>
      </c>
      <c r="F86" s="54">
        <v>247939880</v>
      </c>
      <c r="G86" s="9" t="s">
        <v>137</v>
      </c>
      <c r="O86" s="56"/>
      <c r="P86" s="56"/>
      <c r="Q86" s="56"/>
      <c r="R86" s="56"/>
    </row>
    <row r="87" spans="2:18" ht="15.75" x14ac:dyDescent="0.2">
      <c r="B87" s="7" t="s">
        <v>138</v>
      </c>
      <c r="C87" s="54">
        <v>-73223166</v>
      </c>
      <c r="D87" s="54">
        <v>-133694940</v>
      </c>
      <c r="E87" s="54">
        <v>-47108580</v>
      </c>
      <c r="F87" s="54">
        <v>-180560737</v>
      </c>
      <c r="G87" s="9" t="s">
        <v>139</v>
      </c>
      <c r="O87" s="56"/>
      <c r="P87" s="56"/>
      <c r="Q87" s="56"/>
      <c r="R87" s="56"/>
    </row>
    <row r="88" spans="2:18" ht="15.75" x14ac:dyDescent="0.2">
      <c r="B88" s="7" t="s">
        <v>140</v>
      </c>
      <c r="C88" s="8">
        <v>-91543265</v>
      </c>
      <c r="D88" s="8">
        <v>-99629923</v>
      </c>
      <c r="E88" s="8">
        <v>-95342203</v>
      </c>
      <c r="F88" s="8">
        <v>-99718644</v>
      </c>
      <c r="G88" s="9" t="s">
        <v>141</v>
      </c>
      <c r="O88" s="56"/>
      <c r="P88" s="56"/>
      <c r="Q88" s="56"/>
      <c r="R88" s="56"/>
    </row>
    <row r="89" spans="2:18" ht="15.75" x14ac:dyDescent="0.2">
      <c r="B89" s="21" t="s">
        <v>142</v>
      </c>
      <c r="C89" s="11">
        <v>-18386393</v>
      </c>
      <c r="D89" s="11">
        <v>16146494</v>
      </c>
      <c r="E89" s="11">
        <v>54365263</v>
      </c>
      <c r="F89" s="11">
        <v>146926335</v>
      </c>
      <c r="G89" s="22" t="s">
        <v>143</v>
      </c>
      <c r="O89" s="56"/>
      <c r="P89" s="56"/>
      <c r="Q89" s="56"/>
      <c r="R89" s="56"/>
    </row>
    <row r="92" spans="2:18" ht="18.75" x14ac:dyDescent="0.2">
      <c r="B92" s="1" t="s">
        <v>144</v>
      </c>
      <c r="C92" s="2"/>
      <c r="D92" s="2"/>
      <c r="E92" s="2"/>
      <c r="F92" s="2"/>
      <c r="G92" s="3" t="s">
        <v>145</v>
      </c>
    </row>
    <row r="93" spans="2:18" ht="15.75" x14ac:dyDescent="0.2">
      <c r="B93" s="4" t="s">
        <v>146</v>
      </c>
      <c r="C93" s="39">
        <f>+C6*100/C8</f>
        <v>23.534319546897741</v>
      </c>
      <c r="D93" s="39">
        <f>+D6*100/D8</f>
        <v>25.961856037274238</v>
      </c>
      <c r="E93" s="39">
        <f>+E6*100/E8</f>
        <v>11.37706837228574</v>
      </c>
      <c r="F93" s="39">
        <f>+F6*100/F8</f>
        <v>14.951142854187113</v>
      </c>
      <c r="G93" s="6" t="s">
        <v>147</v>
      </c>
    </row>
    <row r="94" spans="2:18" ht="15.75" x14ac:dyDescent="0.2">
      <c r="B94" s="7" t="s">
        <v>148</v>
      </c>
      <c r="C94" s="40">
        <f>+C81/C8</f>
        <v>0.34101177142428163</v>
      </c>
      <c r="D94" s="40">
        <f>+D81/D8</f>
        <v>2.3397129770711483E-2</v>
      </c>
      <c r="E94" s="40">
        <f>+E81/E8</f>
        <v>-3.3381182726332129E-2</v>
      </c>
      <c r="F94" s="40">
        <f>+F81/F8</f>
        <v>0.46827660960152429</v>
      </c>
      <c r="G94" s="9" t="s">
        <v>149</v>
      </c>
    </row>
    <row r="95" spans="2:18" ht="15.75" x14ac:dyDescent="0.2">
      <c r="B95" s="7" t="s">
        <v>150</v>
      </c>
      <c r="C95" s="40">
        <f>+C52/C8</f>
        <v>0.31289610001919116</v>
      </c>
      <c r="D95" s="40">
        <f>+D52/D8</f>
        <v>0.24949162710983641</v>
      </c>
      <c r="E95" s="40">
        <f>+E52/E8</f>
        <v>0.24001288553639583</v>
      </c>
      <c r="F95" s="40">
        <f>+F52/F8</f>
        <v>0.29162568665369709</v>
      </c>
      <c r="G95" s="9" t="s">
        <v>151</v>
      </c>
    </row>
    <row r="96" spans="2:18" ht="15.75" x14ac:dyDescent="0.2">
      <c r="B96" s="7" t="s">
        <v>152</v>
      </c>
      <c r="C96" s="40">
        <f>+C56/C8</f>
        <v>4.4385900745809916</v>
      </c>
      <c r="D96" s="40">
        <f>+D56/D8</f>
        <v>4.5044638597936446</v>
      </c>
      <c r="E96" s="40">
        <f>+E56/E8</f>
        <v>4.5941372007135133</v>
      </c>
      <c r="F96" s="40">
        <f>+F56/F8</f>
        <v>5.0262757433759431</v>
      </c>
      <c r="G96" s="9" t="s">
        <v>153</v>
      </c>
    </row>
    <row r="97" spans="2:7" ht="15.75" x14ac:dyDescent="0.2">
      <c r="B97" s="7" t="s">
        <v>154</v>
      </c>
      <c r="C97" s="40">
        <f>+C9/C81</f>
        <v>14.333093288446749</v>
      </c>
      <c r="D97" s="40">
        <f>+D9/D81</f>
        <v>219.89419783590353</v>
      </c>
      <c r="E97" s="40">
        <f>+E9/E81</f>
        <v>-158.11097221657158</v>
      </c>
      <c r="F97" s="40">
        <f>+F9/F81</f>
        <v>13.601493485651115</v>
      </c>
      <c r="G97" s="9" t="s">
        <v>155</v>
      </c>
    </row>
    <row r="98" spans="2:7" ht="15.75" x14ac:dyDescent="0.2">
      <c r="B98" s="7" t="s">
        <v>156</v>
      </c>
      <c r="C98" s="40">
        <f>+C52*100/C9</f>
        <v>6.401634164909713</v>
      </c>
      <c r="D98" s="40">
        <f>+D52*100/D9</f>
        <v>4.8493063530114631</v>
      </c>
      <c r="E98" s="40">
        <f>+E52*100/E9</f>
        <v>4.5474803281539362</v>
      </c>
      <c r="F98" s="40">
        <f>+F52*100/F9</f>
        <v>4.57864224718017</v>
      </c>
      <c r="G98" s="9" t="s">
        <v>157</v>
      </c>
    </row>
    <row r="99" spans="2:7" ht="15.75" x14ac:dyDescent="0.2">
      <c r="B99" s="7" t="s">
        <v>158</v>
      </c>
      <c r="C99" s="40">
        <f>+C52*100/C81</f>
        <v>91.755219684158817</v>
      </c>
      <c r="D99" s="40">
        <f>+D52*100/D81</f>
        <v>1066.3343305560065</v>
      </c>
      <c r="E99" s="40">
        <f>+E52*100/E81</f>
        <v>-719.00653582015275</v>
      </c>
      <c r="F99" s="40">
        <f>+F52*100/F81</f>
        <v>62.276372698148066</v>
      </c>
      <c r="G99" s="9" t="s">
        <v>159</v>
      </c>
    </row>
    <row r="100" spans="2:7" ht="15.75" x14ac:dyDescent="0.2">
      <c r="B100" s="10" t="s">
        <v>160</v>
      </c>
      <c r="C100" s="41">
        <f>+C9/C56</f>
        <v>1.1011950754979594</v>
      </c>
      <c r="D100" s="41">
        <f>+D9/D56</f>
        <v>1.1421765703385693</v>
      </c>
      <c r="E100" s="41">
        <f>+E9/E56</f>
        <v>1.1488405818136396</v>
      </c>
      <c r="F100" s="41">
        <f>+F9/F56</f>
        <v>1.2671929635718615</v>
      </c>
      <c r="G100" s="12" t="s">
        <v>161</v>
      </c>
    </row>
    <row r="101" spans="2:7" ht="15.75" x14ac:dyDescent="0.2">
      <c r="B101" s="42"/>
      <c r="C101" s="43"/>
      <c r="D101" s="43"/>
      <c r="E101" s="43"/>
      <c r="F101" s="43"/>
      <c r="G101" s="44"/>
    </row>
    <row r="102" spans="2:7" ht="15.75" x14ac:dyDescent="0.2">
      <c r="B102" s="45" t="s">
        <v>162</v>
      </c>
      <c r="C102" s="46">
        <f>+C64*100/C62</f>
        <v>23.622040078818646</v>
      </c>
      <c r="D102" s="46">
        <f>+D64*100/D62</f>
        <v>17.048008797879277</v>
      </c>
      <c r="E102" s="46">
        <f>+E64*100/E62</f>
        <v>15.70199394122106</v>
      </c>
      <c r="F102" s="46">
        <f>+F64*100/F62</f>
        <v>28.167061627081942</v>
      </c>
      <c r="G102" s="6" t="s">
        <v>163</v>
      </c>
    </row>
    <row r="103" spans="2:7" ht="15.75" x14ac:dyDescent="0.2">
      <c r="B103" s="7" t="s">
        <v>164</v>
      </c>
      <c r="C103" s="47">
        <f>+C72*100/C62</f>
        <v>14.693213518163523</v>
      </c>
      <c r="D103" s="47">
        <f>+D72*100/D62</f>
        <v>4.4007720928923639</v>
      </c>
      <c r="E103" s="47">
        <f>+E72*100/E62</f>
        <v>1.6369083175601367</v>
      </c>
      <c r="F103" s="47">
        <f>+F72*100/F62</f>
        <v>15.357809425446458</v>
      </c>
      <c r="G103" s="9" t="s">
        <v>165</v>
      </c>
    </row>
    <row r="104" spans="2:7" ht="15.75" x14ac:dyDescent="0.2">
      <c r="B104" s="7" t="s">
        <v>166</v>
      </c>
      <c r="C104" s="47">
        <f>+C79*100/C62</f>
        <v>9.349783640407523</v>
      </c>
      <c r="D104" s="47">
        <f>+D79*100/D62</f>
        <v>0.83940350067164038</v>
      </c>
      <c r="E104" s="47">
        <f>+E79*100/E62</f>
        <v>-0.99223437641693635</v>
      </c>
      <c r="F104" s="47">
        <f>+F79*100/F62</f>
        <v>11.708333794912484</v>
      </c>
      <c r="G104" s="9" t="s">
        <v>167</v>
      </c>
    </row>
    <row r="105" spans="2:7" ht="15.75" x14ac:dyDescent="0.2">
      <c r="B105" s="7" t="s">
        <v>168</v>
      </c>
      <c r="C105" s="47">
        <f>C79*100/C27</f>
        <v>5.0591801655631885</v>
      </c>
      <c r="D105" s="47">
        <f>D79*100/D27</f>
        <v>0.43529014370757457</v>
      </c>
      <c r="E105" s="47">
        <f>E79*100/E27</f>
        <v>-0.46673925268693445</v>
      </c>
      <c r="F105" s="47">
        <f t="shared" ref="F105" si="0">F79*100/F27</f>
        <v>6.8569028555482605</v>
      </c>
      <c r="G105" s="9" t="s">
        <v>169</v>
      </c>
    </row>
    <row r="106" spans="2:7" ht="15.75" x14ac:dyDescent="0.2">
      <c r="B106" s="10" t="s">
        <v>170</v>
      </c>
      <c r="C106" s="48">
        <f>+C81*100/C56</f>
        <v>7.6828850083992855</v>
      </c>
      <c r="D106" s="48">
        <f>+D81*100/D56</f>
        <v>0.51942096771053547</v>
      </c>
      <c r="E106" s="48">
        <f>+E81*100/E56</f>
        <v>-0.72660395778227327</v>
      </c>
      <c r="F106" s="48">
        <f>+F81*100/F56</f>
        <v>9.3165722198719259</v>
      </c>
      <c r="G106" s="12" t="s">
        <v>171</v>
      </c>
    </row>
    <row r="107" spans="2:7" ht="15.75" x14ac:dyDescent="0.2">
      <c r="B107" s="42"/>
      <c r="C107" s="49"/>
      <c r="D107" s="49"/>
      <c r="E107" s="49"/>
      <c r="F107" s="49"/>
      <c r="G107" s="50"/>
    </row>
    <row r="108" spans="2:7" ht="15.75" x14ac:dyDescent="0.2">
      <c r="B108" s="4" t="s">
        <v>172</v>
      </c>
      <c r="C108" s="39">
        <f>+C40*100/C27</f>
        <v>34.391263370304529</v>
      </c>
      <c r="D108" s="39">
        <f>+D40*100/D27</f>
        <v>31.497645955681026</v>
      </c>
      <c r="E108" s="39">
        <f>+E40*100/E27</f>
        <v>28.632297158780339</v>
      </c>
      <c r="F108" s="39">
        <f>+F40*100/F27</f>
        <v>27.102149362929161</v>
      </c>
      <c r="G108" s="6" t="s">
        <v>173</v>
      </c>
    </row>
    <row r="109" spans="2:7" ht="15.75" x14ac:dyDescent="0.2">
      <c r="B109" s="7" t="s">
        <v>174</v>
      </c>
      <c r="C109" s="40">
        <f>+C56*100/C27</f>
        <v>65.160739238171246</v>
      </c>
      <c r="D109" s="40">
        <f>+D56*100/D27</f>
        <v>67.948073175199141</v>
      </c>
      <c r="E109" s="40">
        <f>+E56*100/E27</f>
        <v>70.803068540898963</v>
      </c>
      <c r="F109" s="40">
        <f>+F56*100/F27</f>
        <v>72.183212013580373</v>
      </c>
      <c r="G109" s="9" t="s">
        <v>175</v>
      </c>
    </row>
    <row r="110" spans="2:7" ht="15.75" x14ac:dyDescent="0.2">
      <c r="B110" s="10" t="s">
        <v>176</v>
      </c>
      <c r="C110" s="41">
        <f>+C72/C73</f>
        <v>5.4108438785461459</v>
      </c>
      <c r="D110" s="41">
        <f>+D72/D73</f>
        <v>2.2480885255562759</v>
      </c>
      <c r="E110" s="41">
        <f>+E72/E73</f>
        <v>0.93870548177794599</v>
      </c>
      <c r="F110" s="41">
        <f>+F72/F73</f>
        <v>13.105857201602877</v>
      </c>
      <c r="G110" s="12" t="s">
        <v>177</v>
      </c>
    </row>
    <row r="111" spans="2:7" ht="15.75" x14ac:dyDescent="0.2">
      <c r="B111" s="51"/>
      <c r="C111" s="49"/>
      <c r="D111" s="49"/>
      <c r="E111" s="49"/>
      <c r="F111" s="49"/>
      <c r="G111" s="50"/>
    </row>
    <row r="112" spans="2:7" ht="15.75" x14ac:dyDescent="0.2">
      <c r="B112" s="4" t="s">
        <v>178</v>
      </c>
      <c r="C112" s="39">
        <f>+C62/C27</f>
        <v>0.54110130887934393</v>
      </c>
      <c r="D112" s="39">
        <f>+D62/D27</f>
        <v>0.51857079861983124</v>
      </c>
      <c r="E112" s="39">
        <f>+E62/E27</f>
        <v>0.47039214099029653</v>
      </c>
      <c r="F112" s="39">
        <f>+F62/F27</f>
        <v>0.5856429254287</v>
      </c>
      <c r="G112" s="6" t="s">
        <v>179</v>
      </c>
    </row>
    <row r="113" spans="2:7" ht="15.75" x14ac:dyDescent="0.2">
      <c r="B113" s="7" t="s">
        <v>180</v>
      </c>
      <c r="C113" s="40">
        <f>+C62/C25</f>
        <v>2.0038107769824545</v>
      </c>
      <c r="D113" s="40">
        <f>+D62/D25</f>
        <v>1.7185944341032653</v>
      </c>
      <c r="E113" s="40">
        <f>+E62/E25</f>
        <v>1.5335558458606782</v>
      </c>
      <c r="F113" s="40">
        <f>+F62/F25</f>
        <v>1.9409695057859702</v>
      </c>
      <c r="G113" s="9" t="s">
        <v>181</v>
      </c>
    </row>
    <row r="114" spans="2:7" ht="15.75" x14ac:dyDescent="0.2">
      <c r="B114" s="10" t="s">
        <v>182</v>
      </c>
      <c r="C114" s="41">
        <f>+C62/C117</f>
        <v>3.2106104687014887</v>
      </c>
      <c r="D114" s="41">
        <f>+D62/D117</f>
        <v>3.0888186232062016</v>
      </c>
      <c r="E114" s="41">
        <f>+E62/E117</f>
        <v>2.5715255310823006</v>
      </c>
      <c r="F114" s="41">
        <f>+F62/F117</f>
        <v>2.5864660323053088</v>
      </c>
      <c r="G114" s="12" t="s">
        <v>183</v>
      </c>
    </row>
    <row r="115" spans="2:7" ht="15.75" x14ac:dyDescent="0.2">
      <c r="B115" s="42"/>
      <c r="C115" s="49"/>
      <c r="D115" s="49"/>
      <c r="E115" s="49"/>
      <c r="F115" s="49"/>
      <c r="G115" s="44"/>
    </row>
    <row r="116" spans="2:7" ht="15.75" x14ac:dyDescent="0.2">
      <c r="B116" s="4" t="s">
        <v>184</v>
      </c>
      <c r="C116" s="52">
        <f>+C20/C36</f>
        <v>1.7259384208828423</v>
      </c>
      <c r="D116" s="52">
        <f>+D20/D36</f>
        <v>1.7277845660897797</v>
      </c>
      <c r="E116" s="52">
        <f>+E20/E36</f>
        <v>1.8277455950129102</v>
      </c>
      <c r="F116" s="52">
        <f>+F20/F36</f>
        <v>2.0101469668446912</v>
      </c>
      <c r="G116" s="6" t="s">
        <v>185</v>
      </c>
    </row>
    <row r="117" spans="2:7" ht="15.75" x14ac:dyDescent="0.2">
      <c r="B117" s="10" t="s">
        <v>186</v>
      </c>
      <c r="C117" s="38">
        <f>+C20-C36</f>
        <v>427912765</v>
      </c>
      <c r="D117" s="57">
        <f>+D20-D36</f>
        <v>414266712</v>
      </c>
      <c r="E117" s="57">
        <f>+E20-E36</f>
        <v>473683033</v>
      </c>
      <c r="F117" s="57">
        <f>+F20-F36</f>
        <v>617395740</v>
      </c>
      <c r="G117" s="12" t="s">
        <v>187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industry_comps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abedibda7</dc:creator>
  <cp:lastModifiedBy>TALA</cp:lastModifiedBy>
  <dcterms:created xsi:type="dcterms:W3CDTF">2012-05-09T11:59:55Z</dcterms:created>
  <dcterms:modified xsi:type="dcterms:W3CDTF">2019-09-24T08:13:17Z</dcterms:modified>
</cp:coreProperties>
</file>