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" yWindow="5295" windowWidth="17250" windowHeight="5115" tabRatio="601"/>
  </bookViews>
  <sheets>
    <sheet name="Financial Data" sheetId="2" r:id="rId1"/>
    <sheet name="Sheet3" sheetId="3" r:id="rId2"/>
  </sheets>
  <definedNames>
    <definedName name="_xlnm.Print_Area" localSheetId="0">'Financial Data'!#REF!</definedName>
  </definedNames>
  <calcPr calcId="144525"/>
</workbook>
</file>

<file path=xl/calcChain.xml><?xml version="1.0" encoding="utf-8"?>
<calcChain xmlns="http://schemas.openxmlformats.org/spreadsheetml/2006/main">
  <c r="D95" i="2" l="1"/>
  <c r="E95" i="2"/>
  <c r="F95" i="2"/>
  <c r="D96" i="2"/>
  <c r="E96" i="2"/>
  <c r="F96" i="2"/>
  <c r="D97" i="2"/>
  <c r="E97" i="2"/>
  <c r="F97" i="2"/>
  <c r="D98" i="2"/>
  <c r="E98" i="2"/>
  <c r="F98" i="2"/>
  <c r="D99" i="2"/>
  <c r="E99" i="2"/>
  <c r="F99" i="2"/>
  <c r="D100" i="2"/>
  <c r="E100" i="2"/>
  <c r="F100" i="2"/>
  <c r="D101" i="2"/>
  <c r="E101" i="2"/>
  <c r="F101" i="2"/>
  <c r="D102" i="2"/>
  <c r="E102" i="2"/>
  <c r="F102" i="2"/>
  <c r="D104" i="2"/>
  <c r="E104" i="2"/>
  <c r="F104" i="2"/>
  <c r="D105" i="2"/>
  <c r="E105" i="2"/>
  <c r="F105" i="2"/>
  <c r="D106" i="2"/>
  <c r="E106" i="2"/>
  <c r="F106" i="2"/>
  <c r="D107" i="2"/>
  <c r="E107" i="2"/>
  <c r="F107" i="2"/>
  <c r="D108" i="2"/>
  <c r="E108" i="2"/>
  <c r="F108" i="2"/>
  <c r="D110" i="2"/>
  <c r="E110" i="2"/>
  <c r="F110" i="2"/>
  <c r="D111" i="2"/>
  <c r="E111" i="2"/>
  <c r="F111" i="2"/>
  <c r="D112" i="2"/>
  <c r="E112" i="2"/>
  <c r="F112" i="2"/>
  <c r="D114" i="2"/>
  <c r="E114" i="2"/>
  <c r="F114" i="2"/>
  <c r="D115" i="2"/>
  <c r="E115" i="2"/>
  <c r="F115" i="2"/>
  <c r="E116" i="2"/>
  <c r="F116" i="2"/>
  <c r="D118" i="2"/>
  <c r="E118" i="2"/>
  <c r="F118" i="2"/>
  <c r="D119" i="2"/>
  <c r="D116" i="2" s="1"/>
  <c r="E119" i="2"/>
  <c r="F119" i="2"/>
  <c r="C108" i="2" l="1"/>
  <c r="C107" i="2"/>
  <c r="C112" i="2"/>
  <c r="C105" i="2"/>
  <c r="C104" i="2"/>
  <c r="C111" i="2"/>
  <c r="C101" i="2"/>
  <c r="C110" i="2"/>
  <c r="C119" i="2"/>
  <c r="C116" i="2" s="1"/>
  <c r="C102" i="2"/>
  <c r="C95" i="2"/>
  <c r="C96" i="2"/>
  <c r="C97" i="2"/>
  <c r="C98" i="2"/>
  <c r="C99" i="2"/>
  <c r="C100" i="2"/>
  <c r="C106" i="2"/>
  <c r="C114" i="2"/>
  <c r="C115" i="2"/>
  <c r="C118" i="2"/>
</calcChain>
</file>

<file path=xl/sharedStrings.xml><?xml version="1.0" encoding="utf-8"?>
<sst xmlns="http://schemas.openxmlformats.org/spreadsheetml/2006/main" count="205" uniqueCount="203">
  <si>
    <t>عدد الأسهم المتداولة</t>
  </si>
  <si>
    <t>عدد العقود المنفذة</t>
  </si>
  <si>
    <t>المطلوبات وحقوق المساهمين</t>
  </si>
  <si>
    <t>رأس المال المصرح به</t>
  </si>
  <si>
    <t>رأس المال المكتتب به</t>
  </si>
  <si>
    <t>رأس المال المدفوع</t>
  </si>
  <si>
    <t xml:space="preserve">احتياطي اختياري </t>
  </si>
  <si>
    <t>الاحتياطات الأخرى</t>
  </si>
  <si>
    <t>خصم اصدار</t>
  </si>
  <si>
    <t>أسهم خزينة</t>
  </si>
  <si>
    <t>مجموع المطلوبات وحقوق المساهمين</t>
  </si>
  <si>
    <t>مجموع حقوق المساهمين</t>
  </si>
  <si>
    <t>(بيان الدخل (دينار</t>
  </si>
  <si>
    <t>النقد وما في حكمه في بداية السنة</t>
  </si>
  <si>
    <t>صافي التدفق النقدي من (المستخدم في) عمليات التشغيل</t>
  </si>
  <si>
    <t>صافي التدفق النقدي من (المستخدم في) عمليات الاستثمار</t>
  </si>
  <si>
    <t>صافي التدفق النقدي من (المستخدم في) عمليات التمويل</t>
  </si>
  <si>
    <t>( التدفقات النقدية (دينار</t>
  </si>
  <si>
    <t xml:space="preserve">النسب المالية </t>
  </si>
  <si>
    <t>% معدل دوران السهم</t>
  </si>
  <si>
    <t>(عائد السهم الواحد (دينار</t>
  </si>
  <si>
    <t>No. of Shares Traded</t>
  </si>
  <si>
    <t>No. of Transactions</t>
  </si>
  <si>
    <t>No. of Subscribed Shares</t>
  </si>
  <si>
    <t>Total Assets</t>
  </si>
  <si>
    <t>Authorized Capital</t>
  </si>
  <si>
    <t>Subscribed Capital</t>
  </si>
  <si>
    <t>Voluntary Reserve</t>
  </si>
  <si>
    <t>Other Reserves</t>
  </si>
  <si>
    <t>Issuance Premium</t>
  </si>
  <si>
    <t>Issuance Discount</t>
  </si>
  <si>
    <t>Treasury Stocks</t>
  </si>
  <si>
    <t>Accumulated Change in Fair Value</t>
  </si>
  <si>
    <t>Total Shareholders Equity</t>
  </si>
  <si>
    <t>Retained Earnings</t>
  </si>
  <si>
    <t xml:space="preserve"> Income Statement (JD)</t>
  </si>
  <si>
    <t>Cash Flow (JD)</t>
  </si>
  <si>
    <t>Cash Balance (Beginning)</t>
  </si>
  <si>
    <t>Net Cash Flow from (Used In) Operating Activities</t>
  </si>
  <si>
    <t>Net Cash Flow from (Used In) Investing Activities</t>
  </si>
  <si>
    <t>Net Cash Flow from (Used In) Financing Activities</t>
  </si>
  <si>
    <t>Financial Ratios</t>
  </si>
  <si>
    <t>Cash Balance (Ending)</t>
  </si>
  <si>
    <t>Turnover Ratio %</t>
  </si>
  <si>
    <t>Earning Per Share (JD)</t>
  </si>
  <si>
    <t>Dividend Per Share (JD)</t>
  </si>
  <si>
    <t>Book Value Per Share (JD)</t>
  </si>
  <si>
    <t>Price Earnings Ratio (Times)</t>
  </si>
  <si>
    <t>Dividend Yield %</t>
  </si>
  <si>
    <t>Dividends Per Share to Earning Per Share %</t>
  </si>
  <si>
    <t>Price to Book Value (Times)</t>
  </si>
  <si>
    <t>Equity Ratio %</t>
  </si>
  <si>
    <t>Shareholders Equity (JD)</t>
  </si>
  <si>
    <t>نقد في الصندوق ولدى البنوك</t>
  </si>
  <si>
    <t>ذمم مدينة بالصافي</t>
  </si>
  <si>
    <t>مجموع الموجودات المتداولة</t>
  </si>
  <si>
    <t xml:space="preserve">احتياطي إجباري </t>
  </si>
  <si>
    <t xml:space="preserve">ايرادات أخرى </t>
  </si>
  <si>
    <t xml:space="preserve">مصاريف أخرى </t>
  </si>
  <si>
    <t>العائد على مجموع الموجودات %</t>
  </si>
  <si>
    <t xml:space="preserve">العائد على حقوق المساهمين % </t>
  </si>
  <si>
    <t>معدل المديونية %</t>
  </si>
  <si>
    <t xml:space="preserve">نسبة الملكية % </t>
  </si>
  <si>
    <t>Cash on Hand &amp; at Banks</t>
  </si>
  <si>
    <t>Total Current Assets</t>
  </si>
  <si>
    <t>Total Fixed Assets</t>
  </si>
  <si>
    <t xml:space="preserve">Other Assets </t>
  </si>
  <si>
    <t>Compulsory Reserves</t>
  </si>
  <si>
    <t xml:space="preserve">Total Liabilities &amp; Shareholders Equity </t>
  </si>
  <si>
    <t>Gross Margin %</t>
  </si>
  <si>
    <t>Margin Before Interest and Tax %</t>
  </si>
  <si>
    <t xml:space="preserve">Profit Margin % </t>
  </si>
  <si>
    <t>Debit Ratio %</t>
  </si>
  <si>
    <t>Working Capital Turnover (Times)</t>
  </si>
  <si>
    <t>Current Ratio (Times)</t>
  </si>
  <si>
    <t>Working Capital (JD)</t>
  </si>
  <si>
    <t>استثمارات طويلة الأجل</t>
  </si>
  <si>
    <t>مشاريع تحت التنفيذ</t>
  </si>
  <si>
    <t>قروض قصيرة الأجل</t>
  </si>
  <si>
    <t xml:space="preserve">الجزء المستحق من القرض طويل الأجل </t>
  </si>
  <si>
    <t xml:space="preserve">مجموع المطلوبات المتداولة </t>
  </si>
  <si>
    <t xml:space="preserve">مطلوبات أخرى </t>
  </si>
  <si>
    <t xml:space="preserve">الإيرادات التشغيلية </t>
  </si>
  <si>
    <t xml:space="preserve">المصاريف التشغيلية </t>
  </si>
  <si>
    <t xml:space="preserve">إجمالي الربح من العمليات </t>
  </si>
  <si>
    <t xml:space="preserve">المصاريف الإدارية والعمومية </t>
  </si>
  <si>
    <t>مصاريف البيع والتسويق</t>
  </si>
  <si>
    <t xml:space="preserve">الاستهلاكات للفترة </t>
  </si>
  <si>
    <t xml:space="preserve">مصاريف تشغيلية أخرى </t>
  </si>
  <si>
    <t xml:space="preserve">صافي الربح التشغيلي </t>
  </si>
  <si>
    <t xml:space="preserve">صافي الربح قبل الفوائد والضريبة </t>
  </si>
  <si>
    <t xml:space="preserve">مصاريف فوائد بنكية </t>
  </si>
  <si>
    <t xml:space="preserve">Long Term Investments </t>
  </si>
  <si>
    <t>Projects in Progress</t>
  </si>
  <si>
    <t xml:space="preserve">Accounts and Notes Payable </t>
  </si>
  <si>
    <t>Credit Banks</t>
  </si>
  <si>
    <t>Short Term Loans</t>
  </si>
  <si>
    <t>Accrued Part of Long Term Loans</t>
  </si>
  <si>
    <t xml:space="preserve">Total Current Liabilities </t>
  </si>
  <si>
    <t xml:space="preserve">Long Term Loans &amp; Notes Payable </t>
  </si>
  <si>
    <t xml:space="preserve">Other Liabilities </t>
  </si>
  <si>
    <t xml:space="preserve">Total Liabilities </t>
  </si>
  <si>
    <t>Corporate Bonds</t>
  </si>
  <si>
    <t xml:space="preserve">Operating Revenues </t>
  </si>
  <si>
    <t>Operating Expenses</t>
  </si>
  <si>
    <t xml:space="preserve">General and Administrative Expenses </t>
  </si>
  <si>
    <t xml:space="preserve">Selling and Distribution Expenses </t>
  </si>
  <si>
    <t>Depreciation (period)</t>
  </si>
  <si>
    <t xml:space="preserve">Other Operating Expenses </t>
  </si>
  <si>
    <t>Net Operating Income</t>
  </si>
  <si>
    <t xml:space="preserve">Other Revenues </t>
  </si>
  <si>
    <t xml:space="preserve">Other Expenses </t>
  </si>
  <si>
    <t xml:space="preserve">Interest Expenses </t>
  </si>
  <si>
    <t xml:space="preserve">Interest Coverage Ratio (Times) </t>
  </si>
  <si>
    <t>مجموع المطلوبات</t>
  </si>
  <si>
    <t>النقد وما في حكمه في نهاية السنة</t>
  </si>
  <si>
    <t>اجمالي الربح من العمليات الى الايرادات %</t>
  </si>
  <si>
    <t>Income Before Interest &amp; Tax</t>
  </si>
  <si>
    <t>Value Traded (JD)</t>
  </si>
  <si>
    <t>Market Capitalization (JD)</t>
  </si>
  <si>
    <t>Account Receivables, Net</t>
  </si>
  <si>
    <t>Liabilities (JD)</t>
  </si>
  <si>
    <t>Paid-in Capital</t>
  </si>
  <si>
    <t>Liabilities &amp; Owners Equity</t>
  </si>
  <si>
    <t>Gross Profit</t>
  </si>
  <si>
    <t>رسوم الجامعات والبحث العلمي وصندوق التعليم</t>
  </si>
  <si>
    <t>Return on Assets %</t>
  </si>
  <si>
    <t>Return on Equity %</t>
  </si>
  <si>
    <t>Total Assets Turnover (Times )</t>
  </si>
  <si>
    <t>Fixed Assets Turnover (Times)</t>
  </si>
  <si>
    <t>(حجم التداول (دينار</t>
  </si>
  <si>
    <t>(القيمة السوقية (دينار</t>
  </si>
  <si>
    <t>(الموجودات (دينار</t>
  </si>
  <si>
    <t>(المطلوبات (دينار</t>
  </si>
  <si>
    <t>(حقوق المساهمين (دينار</t>
  </si>
  <si>
    <t>(القيمة السوقية الى العائد (مرة</t>
  </si>
  <si>
    <t>% الأرباح الموزعة الى القيمة السوقية</t>
  </si>
  <si>
    <t>% الأرباح الموزعة للسهم الى عائد السهم</t>
  </si>
  <si>
    <t>صافي الربح قبل الفوائد والضريبة الى الايردات %</t>
  </si>
  <si>
    <t>صافي الربح الى الايرادات  %</t>
  </si>
  <si>
    <t xml:space="preserve">ذمم دائنة وأوراق دفع </t>
  </si>
  <si>
    <t xml:space="preserve">بنوك دائنة </t>
  </si>
  <si>
    <t xml:space="preserve">قروض وأوراق دفع طويلة الأجل </t>
  </si>
  <si>
    <t>اسناد قرض</t>
  </si>
  <si>
    <t>علاوة اصدار</t>
  </si>
  <si>
    <t xml:space="preserve">أرباح ( خسائر) مدورة </t>
  </si>
  <si>
    <t>Assets (JD)</t>
  </si>
  <si>
    <t>Income Tax (Period)</t>
  </si>
  <si>
    <t>Fixed Assets, Net</t>
  </si>
  <si>
    <t xml:space="preserve">(الأرباح الموزعة للسهم الواحد (دينار </t>
  </si>
  <si>
    <t xml:space="preserve">(القيمة الدفترية للسهم الواحد (دينار </t>
  </si>
  <si>
    <t>(القيمة السوقية الى القيمة الدفترية (مرة</t>
  </si>
  <si>
    <t xml:space="preserve">(معدل دوران الموجودات ( مرة </t>
  </si>
  <si>
    <t xml:space="preserve">(معدل دوران الموجودات الثابتة ( مرة  </t>
  </si>
  <si>
    <t xml:space="preserve">(معدل دوران رأس المال العامل ( مرة </t>
  </si>
  <si>
    <t xml:space="preserve">(نسبة التداول ( مرة </t>
  </si>
  <si>
    <t xml:space="preserve">(رأس المال العامل ( دينار </t>
  </si>
  <si>
    <t>أوراق قبض</t>
  </si>
  <si>
    <t>شيكات برسم التحصيل</t>
  </si>
  <si>
    <t>استثمارات قصيرة الأجل</t>
  </si>
  <si>
    <t>بضاعة</t>
  </si>
  <si>
    <t>لوازم وقطع غيار</t>
  </si>
  <si>
    <t>موجودات ثابتة-صافي بعد الاستهلاك</t>
  </si>
  <si>
    <t>أراضي</t>
  </si>
  <si>
    <t>مجموع الموجودات الثابتة</t>
  </si>
  <si>
    <t>موجودات أخرى</t>
  </si>
  <si>
    <t>مجموع الموجودات</t>
  </si>
  <si>
    <t>Notes Receivable</t>
  </si>
  <si>
    <t>Post Dated Cheques</t>
  </si>
  <si>
    <t>Short Term Investments</t>
  </si>
  <si>
    <t>Inventory</t>
  </si>
  <si>
    <t>Spare Parts</t>
  </si>
  <si>
    <t>Lands</t>
  </si>
  <si>
    <t>صافي الربح</t>
  </si>
  <si>
    <t>Net Income</t>
  </si>
  <si>
    <t>Trading Information</t>
  </si>
  <si>
    <t>(معدل تغطية الفوائد ( مرة</t>
  </si>
  <si>
    <t>Net Income before Tax</t>
  </si>
  <si>
    <t>ضريبة دخل السنة</t>
  </si>
  <si>
    <t>Income Tax ( Previous Years)</t>
  </si>
  <si>
    <t>ضريبة دخل سنوات سابقة</t>
  </si>
  <si>
    <t>Universities and Research Train Fees</t>
  </si>
  <si>
    <t>Board of Directors Remuniration</t>
  </si>
  <si>
    <t>مكافأة أعضاء مجلس الإدارة</t>
  </si>
  <si>
    <t>Net Income Pertains to Shareholders</t>
  </si>
  <si>
    <t>صافي الربح العائد لمساهمي الشركة</t>
  </si>
  <si>
    <t>صافي الربح قبل الضريبة والرسوم</t>
  </si>
  <si>
    <t>Hotels and Tourism Sector</t>
  </si>
  <si>
    <t>قطاع الفنادق والسياحة</t>
  </si>
  <si>
    <t xml:space="preserve">عدد الأسهم المدرجة </t>
  </si>
  <si>
    <t>حقوق غير المسيطرين</t>
  </si>
  <si>
    <t>أرباح موزعة</t>
  </si>
  <si>
    <t>أسهم موزعة</t>
  </si>
  <si>
    <t xml:space="preserve"> Cash Dividends</t>
  </si>
  <si>
    <t xml:space="preserve"> Stock Dividends</t>
  </si>
  <si>
    <t>Non-controlling Interest</t>
  </si>
  <si>
    <t>معلومات التداول*</t>
  </si>
  <si>
    <t>*معلومات التداول لا تشمل الشركات التي تم نقلها إلى سوق الاوراق المالية غير المدرجة (OTC)</t>
  </si>
  <si>
    <t>Effect of Exchange rate changes on cash and cash Equivalents</t>
  </si>
  <si>
    <t>أثر تغيرات أسعار الصرف على النقد وما في حكمه</t>
  </si>
  <si>
    <t>Purchase of Non-controlling interest differences</t>
  </si>
  <si>
    <t>فرق شراء حقوق غير المسيطرين</t>
  </si>
  <si>
    <t xml:space="preserve">التغير المتراكم في القيمة العادلة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</si>
</sst>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;[Red]\-#,##0"/>
  </numFmts>
  <fonts count="17" x14ac:knownFonts="1">
    <font>
      <sz val="10"/>
      <name val="Arial"/>
      <charset val="178"/>
    </font>
    <font>
      <sz val="12"/>
      <color indexed="18"/>
      <name val="Arabic Transparent"/>
      <charset val="178"/>
    </font>
    <font>
      <sz val="12"/>
      <name val="Arabic Transparent"/>
      <charset val="178"/>
    </font>
    <font>
      <sz val="10"/>
      <name val="Times New Roman"/>
      <family val="1"/>
    </font>
    <font>
      <sz val="12"/>
      <color indexed="18"/>
      <name val="Times New Roman"/>
      <family val="1"/>
    </font>
    <font>
      <sz val="12"/>
      <name val="Times New Roman"/>
      <family val="1"/>
    </font>
    <font>
      <sz val="12"/>
      <color indexed="62"/>
      <name val="Arabic Transparent"/>
      <charset val="178"/>
    </font>
    <font>
      <sz val="12"/>
      <color indexed="62"/>
      <name val="Times New Roman"/>
      <family val="1"/>
    </font>
    <font>
      <u/>
      <sz val="12"/>
      <color indexed="18"/>
      <name val="Times New Roman"/>
      <family val="1"/>
    </font>
    <font>
      <b/>
      <sz val="14"/>
      <color indexed="54"/>
      <name val="Times New Roman"/>
      <family val="1"/>
    </font>
    <font>
      <b/>
      <sz val="14"/>
      <color indexed="54"/>
      <name val="Arabic Transparent"/>
      <charset val="178"/>
    </font>
    <font>
      <b/>
      <sz val="12"/>
      <color indexed="54"/>
      <name val="Times New Roman"/>
      <family val="1"/>
    </font>
    <font>
      <b/>
      <u/>
      <sz val="14"/>
      <color indexed="54"/>
      <name val="Times New Roman"/>
      <family val="1"/>
    </font>
    <font>
      <b/>
      <u/>
      <sz val="14"/>
      <color indexed="54"/>
      <name val="Arabic Transparent"/>
      <charset val="178"/>
    </font>
    <font>
      <b/>
      <u/>
      <sz val="12"/>
      <color indexed="18"/>
      <name val="Times New Roman"/>
      <family val="1"/>
    </font>
    <font>
      <b/>
      <u/>
      <sz val="12"/>
      <color indexed="18"/>
      <name val="Arabic Transparent"/>
      <charset val="178"/>
    </font>
    <font>
      <sz val="10"/>
      <color indexed="18"/>
      <name val="Arabic Transparent"/>
      <charset val="17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64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2" fontId="4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2" fontId="4" fillId="0" borderId="5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2" fontId="4" fillId="0" borderId="5" xfId="0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2" fontId="4" fillId="0" borderId="3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4" fillId="0" borderId="6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38" fontId="4" fillId="0" borderId="3" xfId="0" applyNumberFormat="1" applyFont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horizontal="right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3" fontId="4" fillId="0" borderId="8" xfId="0" applyNumberFormat="1" applyFont="1" applyBorder="1" applyAlignment="1">
      <alignment horizontal="center" vertical="center"/>
    </xf>
    <xf numFmtId="0" fontId="1" fillId="0" borderId="8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vertical="center"/>
    </xf>
    <xf numFmtId="3" fontId="4" fillId="0" borderId="9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right" vertical="center"/>
    </xf>
    <xf numFmtId="3" fontId="0" fillId="0" borderId="0" xfId="0" applyNumberFormat="1" applyAlignment="1">
      <alignment vertical="center"/>
    </xf>
    <xf numFmtId="0" fontId="16" fillId="0" borderId="0" xfId="0" applyFont="1" applyFill="1" applyBorder="1" applyAlignment="1">
      <alignment horizontal="right" wrapText="1" readingOrder="2"/>
    </xf>
    <xf numFmtId="3" fontId="0" fillId="0" borderId="0" xfId="0" applyNumberFormat="1"/>
    <xf numFmtId="38" fontId="4" fillId="0" borderId="2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AU119"/>
  <sheetViews>
    <sheetView tabSelected="1" zoomScaleNormal="100" workbookViewId="0">
      <selection activeCell="D2" sqref="D2"/>
    </sheetView>
  </sheetViews>
  <sheetFormatPr defaultColWidth="9.140625" defaultRowHeight="15.95" customHeight="1" x14ac:dyDescent="0.2"/>
  <cols>
    <col min="1" max="1" width="9.140625" style="1"/>
    <col min="2" max="2" width="56.85546875" style="7" customWidth="1"/>
    <col min="3" max="6" width="16.140625" style="6" customWidth="1"/>
    <col min="7" max="7" width="50" style="30" bestFit="1" customWidth="1"/>
    <col min="8" max="47" width="9.140625" style="2"/>
    <col min="48" max="16384" width="9.140625" style="1"/>
  </cols>
  <sheetData>
    <row r="2" spans="1:7" ht="15.95" customHeight="1" x14ac:dyDescent="0.2">
      <c r="B2" s="53" t="s">
        <v>187</v>
      </c>
      <c r="C2" s="16"/>
      <c r="D2" s="16"/>
      <c r="E2" s="16"/>
      <c r="F2" s="16"/>
      <c r="G2" s="54" t="s">
        <v>188</v>
      </c>
    </row>
    <row r="4" spans="1:7" ht="15.95" customHeight="1" x14ac:dyDescent="0.2">
      <c r="B4" s="39" t="s">
        <v>175</v>
      </c>
      <c r="C4" s="40">
        <v>2019</v>
      </c>
      <c r="D4" s="40">
        <v>2018</v>
      </c>
      <c r="E4" s="40">
        <v>2017</v>
      </c>
      <c r="F4" s="40">
        <v>2016</v>
      </c>
      <c r="G4" s="41" t="s">
        <v>196</v>
      </c>
    </row>
    <row r="5" spans="1:7" ht="15.95" customHeight="1" x14ac:dyDescent="0.2">
      <c r="A5" s="63"/>
      <c r="B5" s="57" t="s">
        <v>118</v>
      </c>
      <c r="C5" s="58">
        <v>32802690.170000002</v>
      </c>
      <c r="D5" s="58">
        <v>38309725.270000003</v>
      </c>
      <c r="E5" s="58">
        <v>77465928.019999996</v>
      </c>
      <c r="F5" s="58">
        <v>48963017.149999999</v>
      </c>
      <c r="G5" s="59" t="s">
        <v>130</v>
      </c>
    </row>
    <row r="6" spans="1:7" ht="15.95" customHeight="1" x14ac:dyDescent="0.2">
      <c r="A6" s="63"/>
      <c r="B6" s="9" t="s">
        <v>21</v>
      </c>
      <c r="C6" s="13">
        <v>41045521</v>
      </c>
      <c r="D6" s="13">
        <v>80639662</v>
      </c>
      <c r="E6" s="13">
        <v>126882641</v>
      </c>
      <c r="F6" s="13">
        <v>102816275</v>
      </c>
      <c r="G6" s="4" t="s">
        <v>0</v>
      </c>
    </row>
    <row r="7" spans="1:7" ht="15.95" customHeight="1" x14ac:dyDescent="0.2">
      <c r="A7" s="63"/>
      <c r="B7" s="9" t="s">
        <v>22</v>
      </c>
      <c r="C7" s="13">
        <v>10348</v>
      </c>
      <c r="D7" s="13">
        <v>18443</v>
      </c>
      <c r="E7" s="13">
        <v>49582</v>
      </c>
      <c r="F7" s="13">
        <v>33096</v>
      </c>
      <c r="G7" s="4" t="s">
        <v>1</v>
      </c>
    </row>
    <row r="8" spans="1:7" ht="15.95" customHeight="1" x14ac:dyDescent="0.2">
      <c r="A8" s="63"/>
      <c r="B8" s="9" t="s">
        <v>23</v>
      </c>
      <c r="C8" s="13">
        <v>350700000</v>
      </c>
      <c r="D8" s="13">
        <v>350700000</v>
      </c>
      <c r="E8" s="13">
        <v>350700000</v>
      </c>
      <c r="F8" s="13">
        <v>414700000</v>
      </c>
      <c r="G8" s="4" t="s">
        <v>189</v>
      </c>
    </row>
    <row r="9" spans="1:7" ht="15.95" customHeight="1" x14ac:dyDescent="0.2">
      <c r="A9" s="63"/>
      <c r="B9" s="60" t="s">
        <v>119</v>
      </c>
      <c r="C9" s="61">
        <v>370842000</v>
      </c>
      <c r="D9" s="61">
        <v>481694000</v>
      </c>
      <c r="E9" s="61">
        <v>438107000</v>
      </c>
      <c r="F9" s="61">
        <v>451035000</v>
      </c>
      <c r="G9" s="62" t="s">
        <v>131</v>
      </c>
    </row>
    <row r="10" spans="1:7" ht="26.1" customHeight="1" x14ac:dyDescent="0.2">
      <c r="B10" s="11"/>
      <c r="C10" s="67"/>
      <c r="D10" s="67"/>
      <c r="E10" s="14"/>
      <c r="F10" s="14"/>
      <c r="G10" s="64" t="s">
        <v>197</v>
      </c>
    </row>
    <row r="11" spans="1:7" ht="15.95" customHeight="1" x14ac:dyDescent="0.2">
      <c r="C11" s="14"/>
      <c r="D11" s="14"/>
      <c r="E11" s="14"/>
      <c r="F11" s="14"/>
      <c r="G11" s="31"/>
    </row>
    <row r="12" spans="1:7" ht="15.95" customHeight="1" x14ac:dyDescent="0.2">
      <c r="B12" s="39" t="s">
        <v>146</v>
      </c>
      <c r="C12" s="42"/>
      <c r="D12" s="42"/>
      <c r="E12" s="42"/>
      <c r="F12" s="42"/>
      <c r="G12" s="41" t="s">
        <v>132</v>
      </c>
    </row>
    <row r="13" spans="1:7" ht="15.95" customHeight="1" x14ac:dyDescent="0.2">
      <c r="B13" s="8" t="s">
        <v>63</v>
      </c>
      <c r="C13" s="55">
        <v>29718496</v>
      </c>
      <c r="D13" s="55">
        <v>30776481</v>
      </c>
      <c r="E13" s="55">
        <v>41035502</v>
      </c>
      <c r="F13" s="55">
        <v>34370077</v>
      </c>
      <c r="G13" s="3" t="s">
        <v>53</v>
      </c>
    </row>
    <row r="14" spans="1:7" ht="15.95" customHeight="1" x14ac:dyDescent="0.2">
      <c r="B14" s="9" t="s">
        <v>120</v>
      </c>
      <c r="C14" s="13">
        <v>15100058</v>
      </c>
      <c r="D14" s="13">
        <v>12074589</v>
      </c>
      <c r="E14" s="13">
        <v>12418686</v>
      </c>
      <c r="F14" s="13">
        <v>20309222</v>
      </c>
      <c r="G14" s="4" t="s">
        <v>54</v>
      </c>
    </row>
    <row r="15" spans="1:7" ht="15.95" customHeight="1" x14ac:dyDescent="0.2">
      <c r="B15" s="17" t="s">
        <v>167</v>
      </c>
      <c r="C15" s="13">
        <v>0</v>
      </c>
      <c r="D15" s="13">
        <v>0</v>
      </c>
      <c r="E15" s="13">
        <v>0</v>
      </c>
      <c r="F15" s="13">
        <v>0</v>
      </c>
      <c r="G15" s="4" t="s">
        <v>157</v>
      </c>
    </row>
    <row r="16" spans="1:7" ht="15.95" customHeight="1" x14ac:dyDescent="0.2">
      <c r="B16" s="17" t="s">
        <v>168</v>
      </c>
      <c r="C16" s="13">
        <v>154618</v>
      </c>
      <c r="D16" s="13">
        <v>373891</v>
      </c>
      <c r="E16" s="13">
        <v>313610</v>
      </c>
      <c r="F16" s="13">
        <v>1278160</v>
      </c>
      <c r="G16" s="4" t="s">
        <v>158</v>
      </c>
    </row>
    <row r="17" spans="1:7" ht="15.95" customHeight="1" x14ac:dyDescent="0.2">
      <c r="B17" s="17" t="s">
        <v>169</v>
      </c>
      <c r="C17" s="13">
        <v>3001</v>
      </c>
      <c r="D17" s="13">
        <v>5751</v>
      </c>
      <c r="E17" s="13">
        <v>1751</v>
      </c>
      <c r="F17" s="13">
        <v>26751</v>
      </c>
      <c r="G17" s="4" t="s">
        <v>159</v>
      </c>
    </row>
    <row r="18" spans="1:7" ht="15.95" customHeight="1" x14ac:dyDescent="0.2">
      <c r="B18" s="17" t="s">
        <v>170</v>
      </c>
      <c r="C18" s="13">
        <v>3637632</v>
      </c>
      <c r="D18" s="13">
        <v>3615952</v>
      </c>
      <c r="E18" s="13">
        <v>3563030</v>
      </c>
      <c r="F18" s="13">
        <v>5151977</v>
      </c>
      <c r="G18" s="4" t="s">
        <v>160</v>
      </c>
    </row>
    <row r="19" spans="1:7" ht="15.95" customHeight="1" x14ac:dyDescent="0.2">
      <c r="B19" s="17" t="s">
        <v>171</v>
      </c>
      <c r="C19" s="13">
        <v>0</v>
      </c>
      <c r="D19" s="13">
        <v>0</v>
      </c>
      <c r="E19" s="13">
        <v>0</v>
      </c>
      <c r="F19" s="13">
        <v>0</v>
      </c>
      <c r="G19" s="4" t="s">
        <v>161</v>
      </c>
    </row>
    <row r="20" spans="1:7" ht="15.95" customHeight="1" x14ac:dyDescent="0.2">
      <c r="B20" s="9" t="s">
        <v>64</v>
      </c>
      <c r="C20" s="13">
        <v>78794598</v>
      </c>
      <c r="D20" s="13">
        <v>78982622</v>
      </c>
      <c r="E20" s="13">
        <v>91179807</v>
      </c>
      <c r="F20" s="13">
        <v>97377347</v>
      </c>
      <c r="G20" s="4" t="s">
        <v>55</v>
      </c>
    </row>
    <row r="21" spans="1:7" ht="15.95" customHeight="1" x14ac:dyDescent="0.2">
      <c r="B21" s="9" t="s">
        <v>92</v>
      </c>
      <c r="C21" s="13">
        <v>84826988</v>
      </c>
      <c r="D21" s="13">
        <v>87227720</v>
      </c>
      <c r="E21" s="13">
        <v>91602565</v>
      </c>
      <c r="F21" s="13">
        <v>97948508</v>
      </c>
      <c r="G21" s="4" t="s">
        <v>76</v>
      </c>
    </row>
    <row r="22" spans="1:7" ht="15.95" customHeight="1" x14ac:dyDescent="0.2">
      <c r="B22" s="9" t="s">
        <v>148</v>
      </c>
      <c r="C22" s="13">
        <v>303438015</v>
      </c>
      <c r="D22" s="13">
        <v>301268879</v>
      </c>
      <c r="E22" s="13">
        <v>413709598</v>
      </c>
      <c r="F22" s="13">
        <v>425235162</v>
      </c>
      <c r="G22" s="4" t="s">
        <v>162</v>
      </c>
    </row>
    <row r="23" spans="1:7" ht="15.95" customHeight="1" x14ac:dyDescent="0.2">
      <c r="B23" s="9" t="s">
        <v>172</v>
      </c>
      <c r="C23" s="13">
        <v>104926812</v>
      </c>
      <c r="D23" s="13">
        <v>104924579</v>
      </c>
      <c r="E23" s="13">
        <v>710464</v>
      </c>
      <c r="F23" s="13">
        <v>368973</v>
      </c>
      <c r="G23" s="4" t="s">
        <v>163</v>
      </c>
    </row>
    <row r="24" spans="1:7" ht="15.95" customHeight="1" x14ac:dyDescent="0.2">
      <c r="B24" s="9" t="s">
        <v>93</v>
      </c>
      <c r="C24" s="13">
        <v>14589430</v>
      </c>
      <c r="D24" s="13">
        <v>7667782</v>
      </c>
      <c r="E24" s="13">
        <v>468542</v>
      </c>
      <c r="F24" s="13">
        <v>6530546</v>
      </c>
      <c r="G24" s="4" t="s">
        <v>77</v>
      </c>
    </row>
    <row r="25" spans="1:7" ht="15.95" customHeight="1" x14ac:dyDescent="0.2">
      <c r="B25" s="9" t="s">
        <v>65</v>
      </c>
      <c r="C25" s="13">
        <v>422954257</v>
      </c>
      <c r="D25" s="13">
        <v>413861240</v>
      </c>
      <c r="E25" s="13">
        <v>414888604</v>
      </c>
      <c r="F25" s="13">
        <v>432134681</v>
      </c>
      <c r="G25" s="4" t="s">
        <v>164</v>
      </c>
    </row>
    <row r="26" spans="1:7" ht="15.95" customHeight="1" x14ac:dyDescent="0.2">
      <c r="B26" s="9" t="s">
        <v>66</v>
      </c>
      <c r="C26" s="13">
        <v>16422881</v>
      </c>
      <c r="D26" s="13">
        <v>10048185</v>
      </c>
      <c r="E26" s="13">
        <v>11731656</v>
      </c>
      <c r="F26" s="13">
        <v>11070422</v>
      </c>
      <c r="G26" s="4" t="s">
        <v>165</v>
      </c>
    </row>
    <row r="27" spans="1:7" ht="15.95" customHeight="1" x14ac:dyDescent="0.2">
      <c r="A27" s="63"/>
      <c r="B27" s="19" t="s">
        <v>24</v>
      </c>
      <c r="C27" s="56">
        <v>602998724</v>
      </c>
      <c r="D27" s="56">
        <v>590119767</v>
      </c>
      <c r="E27" s="56">
        <v>609402632</v>
      </c>
      <c r="F27" s="56">
        <v>638530958</v>
      </c>
      <c r="G27" s="32" t="s">
        <v>166</v>
      </c>
    </row>
    <row r="28" spans="1:7" ht="15.95" customHeight="1" x14ac:dyDescent="0.2">
      <c r="B28" s="11"/>
      <c r="C28" s="47"/>
      <c r="D28" s="47"/>
      <c r="E28" s="47"/>
      <c r="F28" s="47"/>
    </row>
    <row r="29" spans="1:7" ht="15.95" customHeight="1" x14ac:dyDescent="0.2">
      <c r="C29" s="47"/>
      <c r="D29" s="47"/>
      <c r="E29" s="47"/>
      <c r="F29" s="47"/>
    </row>
    <row r="30" spans="1:7" ht="15.95" customHeight="1" x14ac:dyDescent="0.2">
      <c r="B30" s="43" t="s">
        <v>123</v>
      </c>
      <c r="C30" s="48"/>
      <c r="D30" s="48"/>
      <c r="E30" s="48"/>
      <c r="F30" s="48"/>
      <c r="G30" s="44" t="s">
        <v>2</v>
      </c>
    </row>
    <row r="31" spans="1:7" ht="15.95" customHeight="1" x14ac:dyDescent="0.2">
      <c r="B31" s="39" t="s">
        <v>121</v>
      </c>
      <c r="C31" s="48"/>
      <c r="D31" s="48"/>
      <c r="E31" s="48"/>
      <c r="F31" s="48"/>
      <c r="G31" s="41" t="s">
        <v>133</v>
      </c>
    </row>
    <row r="32" spans="1:7" ht="15.95" customHeight="1" x14ac:dyDescent="0.2">
      <c r="B32" s="8" t="s">
        <v>94</v>
      </c>
      <c r="C32" s="55">
        <v>24385753</v>
      </c>
      <c r="D32" s="55">
        <v>20882175</v>
      </c>
      <c r="E32" s="55">
        <v>23815879</v>
      </c>
      <c r="F32" s="55">
        <v>22897647</v>
      </c>
      <c r="G32" s="3" t="s">
        <v>140</v>
      </c>
    </row>
    <row r="33" spans="2:7" ht="15.95" customHeight="1" x14ac:dyDescent="0.2">
      <c r="B33" s="9" t="s">
        <v>95</v>
      </c>
      <c r="C33" s="13">
        <v>2484168</v>
      </c>
      <c r="D33" s="13">
        <v>7265004</v>
      </c>
      <c r="E33" s="13">
        <v>5986022</v>
      </c>
      <c r="F33" s="13">
        <v>4941860</v>
      </c>
      <c r="G33" s="4" t="s">
        <v>141</v>
      </c>
    </row>
    <row r="34" spans="2:7" ht="15.95" customHeight="1" x14ac:dyDescent="0.2">
      <c r="B34" s="9" t="s">
        <v>96</v>
      </c>
      <c r="C34" s="13">
        <v>13322740</v>
      </c>
      <c r="D34" s="13">
        <v>19292229</v>
      </c>
      <c r="E34" s="13">
        <v>8411127</v>
      </c>
      <c r="F34" s="13">
        <v>8834115</v>
      </c>
      <c r="G34" s="4" t="s">
        <v>78</v>
      </c>
    </row>
    <row r="35" spans="2:7" ht="15.95" customHeight="1" x14ac:dyDescent="0.2">
      <c r="B35" s="9" t="s">
        <v>97</v>
      </c>
      <c r="C35" s="13">
        <v>6081148</v>
      </c>
      <c r="D35" s="13">
        <v>5275143</v>
      </c>
      <c r="E35" s="13">
        <v>9447323</v>
      </c>
      <c r="F35" s="13">
        <v>17485193</v>
      </c>
      <c r="G35" s="4" t="s">
        <v>79</v>
      </c>
    </row>
    <row r="36" spans="2:7" ht="15.95" customHeight="1" x14ac:dyDescent="0.2">
      <c r="B36" s="9" t="s">
        <v>98</v>
      </c>
      <c r="C36" s="13">
        <v>74044489</v>
      </c>
      <c r="D36" s="13">
        <v>80535455</v>
      </c>
      <c r="E36" s="13">
        <v>72223522</v>
      </c>
      <c r="F36" s="13">
        <v>78615166</v>
      </c>
      <c r="G36" s="4" t="s">
        <v>80</v>
      </c>
    </row>
    <row r="37" spans="2:7" ht="15.95" customHeight="1" x14ac:dyDescent="0.2">
      <c r="B37" s="9" t="s">
        <v>99</v>
      </c>
      <c r="C37" s="13">
        <v>48558639</v>
      </c>
      <c r="D37" s="13">
        <v>33240043</v>
      </c>
      <c r="E37" s="13">
        <v>45743667</v>
      </c>
      <c r="F37" s="13">
        <v>58804068</v>
      </c>
      <c r="G37" s="4" t="s">
        <v>142</v>
      </c>
    </row>
    <row r="38" spans="2:7" ht="15.95" customHeight="1" x14ac:dyDescent="0.2">
      <c r="B38" s="9" t="s">
        <v>102</v>
      </c>
      <c r="C38" s="13">
        <v>10000000</v>
      </c>
      <c r="D38" s="13">
        <v>10000000</v>
      </c>
      <c r="E38" s="13">
        <v>10000000</v>
      </c>
      <c r="F38" s="13">
        <v>0</v>
      </c>
      <c r="G38" s="4" t="s">
        <v>143</v>
      </c>
    </row>
    <row r="39" spans="2:7" ht="15.95" customHeight="1" x14ac:dyDescent="0.2">
      <c r="B39" s="9" t="s">
        <v>100</v>
      </c>
      <c r="C39" s="13">
        <v>12315811</v>
      </c>
      <c r="D39" s="13">
        <v>3629272</v>
      </c>
      <c r="E39" s="13">
        <v>3710516</v>
      </c>
      <c r="F39" s="13">
        <v>3646139</v>
      </c>
      <c r="G39" s="4" t="s">
        <v>81</v>
      </c>
    </row>
    <row r="40" spans="2:7" ht="15.95" customHeight="1" x14ac:dyDescent="0.2">
      <c r="B40" s="18" t="s">
        <v>101</v>
      </c>
      <c r="C40" s="56">
        <v>144918939</v>
      </c>
      <c r="D40" s="56">
        <v>127404770</v>
      </c>
      <c r="E40" s="56">
        <v>131677705</v>
      </c>
      <c r="F40" s="56">
        <v>141065373</v>
      </c>
      <c r="G40" s="33" t="s">
        <v>114</v>
      </c>
    </row>
    <row r="41" spans="2:7" ht="15.95" customHeight="1" x14ac:dyDescent="0.2">
      <c r="B41" s="15"/>
      <c r="C41" s="49"/>
      <c r="D41" s="49"/>
      <c r="E41" s="49"/>
      <c r="F41" s="49"/>
      <c r="G41" s="34"/>
    </row>
    <row r="42" spans="2:7" ht="15.95" customHeight="1" x14ac:dyDescent="0.2">
      <c r="B42" s="39" t="s">
        <v>52</v>
      </c>
      <c r="C42" s="48"/>
      <c r="D42" s="48"/>
      <c r="E42" s="48"/>
      <c r="F42" s="48"/>
      <c r="G42" s="41" t="s">
        <v>134</v>
      </c>
    </row>
    <row r="43" spans="2:7" ht="15.95" customHeight="1" x14ac:dyDescent="0.2">
      <c r="B43" s="8" t="s">
        <v>25</v>
      </c>
      <c r="C43" s="55">
        <v>350700000</v>
      </c>
      <c r="D43" s="55">
        <v>350700000</v>
      </c>
      <c r="E43" s="55">
        <v>350700000</v>
      </c>
      <c r="F43" s="55">
        <v>414700000</v>
      </c>
      <c r="G43" s="3" t="s">
        <v>3</v>
      </c>
    </row>
    <row r="44" spans="2:7" ht="15.95" customHeight="1" x14ac:dyDescent="0.2">
      <c r="B44" s="9" t="s">
        <v>26</v>
      </c>
      <c r="C44" s="13">
        <v>350700000</v>
      </c>
      <c r="D44" s="13">
        <v>350700000</v>
      </c>
      <c r="E44" s="13">
        <v>350700000</v>
      </c>
      <c r="F44" s="13">
        <v>414700000</v>
      </c>
      <c r="G44" s="4" t="s">
        <v>4</v>
      </c>
    </row>
    <row r="45" spans="2:7" ht="15.95" customHeight="1" x14ac:dyDescent="0.2">
      <c r="B45" s="9" t="s">
        <v>122</v>
      </c>
      <c r="C45" s="13">
        <v>350700000</v>
      </c>
      <c r="D45" s="13">
        <v>350700000</v>
      </c>
      <c r="E45" s="13">
        <v>350700000</v>
      </c>
      <c r="F45" s="13">
        <v>414700000</v>
      </c>
      <c r="G45" s="4" t="s">
        <v>5</v>
      </c>
    </row>
    <row r="46" spans="2:7" ht="15.95" customHeight="1" x14ac:dyDescent="0.2">
      <c r="B46" s="9" t="s">
        <v>67</v>
      </c>
      <c r="C46" s="13">
        <v>38133972</v>
      </c>
      <c r="D46" s="13">
        <v>37215061</v>
      </c>
      <c r="E46" s="13">
        <v>36265288</v>
      </c>
      <c r="F46" s="13">
        <v>35474660</v>
      </c>
      <c r="G46" s="4" t="s">
        <v>56</v>
      </c>
    </row>
    <row r="47" spans="2:7" ht="15.95" customHeight="1" x14ac:dyDescent="0.2">
      <c r="B47" s="9" t="s">
        <v>27</v>
      </c>
      <c r="C47" s="13">
        <v>14045568</v>
      </c>
      <c r="D47" s="13">
        <v>19045568</v>
      </c>
      <c r="E47" s="13">
        <v>20003465</v>
      </c>
      <c r="F47" s="13">
        <v>20045568</v>
      </c>
      <c r="G47" s="4" t="s">
        <v>6</v>
      </c>
    </row>
    <row r="48" spans="2:7" ht="15.95" customHeight="1" x14ac:dyDescent="0.2">
      <c r="B48" s="9" t="s">
        <v>28</v>
      </c>
      <c r="C48" s="13">
        <v>0</v>
      </c>
      <c r="D48" s="13">
        <v>0</v>
      </c>
      <c r="E48" s="13">
        <v>0</v>
      </c>
      <c r="F48" s="13">
        <v>0</v>
      </c>
      <c r="G48" s="4" t="s">
        <v>7</v>
      </c>
    </row>
    <row r="49" spans="1:18" customFormat="1" ht="15.95" customHeight="1" x14ac:dyDescent="0.2">
      <c r="B49" s="9" t="s">
        <v>200</v>
      </c>
      <c r="C49" s="66">
        <v>0</v>
      </c>
      <c r="D49" s="66">
        <v>0</v>
      </c>
      <c r="E49" s="66">
        <v>0</v>
      </c>
      <c r="F49" s="66">
        <v>0</v>
      </c>
      <c r="G49" s="4" t="s">
        <v>201</v>
      </c>
      <c r="O49" s="65"/>
      <c r="P49" s="65"/>
      <c r="Q49" s="65"/>
      <c r="R49" s="65"/>
    </row>
    <row r="50" spans="1:18" ht="15.95" customHeight="1" x14ac:dyDescent="0.2">
      <c r="B50" s="9" t="s">
        <v>29</v>
      </c>
      <c r="C50" s="13">
        <v>33933090</v>
      </c>
      <c r="D50" s="13">
        <v>33933090</v>
      </c>
      <c r="E50" s="13">
        <v>33933090</v>
      </c>
      <c r="F50" s="13">
        <v>34283090</v>
      </c>
      <c r="G50" s="4" t="s">
        <v>144</v>
      </c>
    </row>
    <row r="51" spans="1:18" ht="15.95" customHeight="1" x14ac:dyDescent="0.2">
      <c r="B51" s="9" t="s">
        <v>30</v>
      </c>
      <c r="C51" s="13">
        <v>0</v>
      </c>
      <c r="D51" s="13">
        <v>0</v>
      </c>
      <c r="E51" s="13">
        <v>0</v>
      </c>
      <c r="F51" s="13">
        <v>19067815</v>
      </c>
      <c r="G51" s="4" t="s">
        <v>8</v>
      </c>
    </row>
    <row r="52" spans="1:18" ht="15.95" customHeight="1" x14ac:dyDescent="0.2">
      <c r="B52" s="9" t="s">
        <v>31</v>
      </c>
      <c r="C52" s="13">
        <v>0</v>
      </c>
      <c r="D52" s="13">
        <v>0</v>
      </c>
      <c r="E52" s="13">
        <v>0</v>
      </c>
      <c r="F52" s="13">
        <v>0</v>
      </c>
      <c r="G52" s="4" t="s">
        <v>9</v>
      </c>
    </row>
    <row r="53" spans="1:18" ht="15.95" customHeight="1" x14ac:dyDescent="0.2">
      <c r="B53" s="9" t="s">
        <v>193</v>
      </c>
      <c r="C53" s="13">
        <v>1920000</v>
      </c>
      <c r="D53" s="13">
        <v>9800000</v>
      </c>
      <c r="E53" s="13">
        <v>13015000</v>
      </c>
      <c r="F53" s="13">
        <v>10812500</v>
      </c>
      <c r="G53" s="4" t="s">
        <v>191</v>
      </c>
    </row>
    <row r="54" spans="1:18" ht="15.95" customHeight="1" x14ac:dyDescent="0.2">
      <c r="B54" s="9" t="s">
        <v>194</v>
      </c>
      <c r="C54" s="13">
        <v>0</v>
      </c>
      <c r="D54" s="13">
        <v>0</v>
      </c>
      <c r="E54" s="13">
        <v>0</v>
      </c>
      <c r="F54" s="13">
        <v>0</v>
      </c>
      <c r="G54" s="4" t="s">
        <v>192</v>
      </c>
    </row>
    <row r="55" spans="1:18" ht="15.95" customHeight="1" x14ac:dyDescent="0.2">
      <c r="B55" s="9" t="s">
        <v>32</v>
      </c>
      <c r="C55" s="13">
        <v>-1488761</v>
      </c>
      <c r="D55" s="13">
        <v>948288</v>
      </c>
      <c r="E55" s="13">
        <v>4850552</v>
      </c>
      <c r="F55" s="13">
        <v>6152085</v>
      </c>
      <c r="G55" s="4" t="s">
        <v>202</v>
      </c>
    </row>
    <row r="56" spans="1:18" ht="15.95" customHeight="1" x14ac:dyDescent="0.2">
      <c r="B56" s="9" t="s">
        <v>34</v>
      </c>
      <c r="C56" s="13">
        <v>-47923</v>
      </c>
      <c r="D56" s="13">
        <v>-10459741</v>
      </c>
      <c r="E56" s="13">
        <v>-2549512</v>
      </c>
      <c r="F56" s="13">
        <v>-25915911</v>
      </c>
      <c r="G56" s="4" t="s">
        <v>145</v>
      </c>
    </row>
    <row r="57" spans="1:18" ht="15.95" customHeight="1" x14ac:dyDescent="0.2">
      <c r="A57" s="63"/>
      <c r="B57" s="9" t="s">
        <v>33</v>
      </c>
      <c r="C57" s="13">
        <v>437195946</v>
      </c>
      <c r="D57" s="13">
        <v>441182266</v>
      </c>
      <c r="E57" s="13">
        <v>456217883</v>
      </c>
      <c r="F57" s="13">
        <v>476484177</v>
      </c>
      <c r="G57" s="4" t="s">
        <v>11</v>
      </c>
    </row>
    <row r="58" spans="1:18" ht="15.95" customHeight="1" x14ac:dyDescent="0.2">
      <c r="B58" s="37" t="s">
        <v>195</v>
      </c>
      <c r="C58" s="13">
        <v>20883839</v>
      </c>
      <c r="D58" s="13">
        <v>21532731</v>
      </c>
      <c r="E58" s="13">
        <v>21507044</v>
      </c>
      <c r="F58" s="13">
        <v>20981408</v>
      </c>
      <c r="G58" s="38" t="s">
        <v>190</v>
      </c>
    </row>
    <row r="59" spans="1:18" ht="15.95" customHeight="1" x14ac:dyDescent="0.2">
      <c r="B59" s="10" t="s">
        <v>68</v>
      </c>
      <c r="C59" s="56">
        <v>602998724</v>
      </c>
      <c r="D59" s="56">
        <v>590119767</v>
      </c>
      <c r="E59" s="56">
        <v>609402632</v>
      </c>
      <c r="F59" s="56">
        <v>638530958</v>
      </c>
      <c r="G59" s="5" t="s">
        <v>10</v>
      </c>
    </row>
    <row r="60" spans="1:18" ht="15.95" customHeight="1" x14ac:dyDescent="0.2">
      <c r="B60" s="11"/>
      <c r="C60" s="47"/>
      <c r="D60" s="47"/>
      <c r="E60" s="47"/>
      <c r="F60" s="47"/>
      <c r="G60" s="31"/>
    </row>
    <row r="61" spans="1:18" ht="15.95" customHeight="1" x14ac:dyDescent="0.2">
      <c r="B61" s="11"/>
      <c r="C61" s="47"/>
      <c r="D61" s="47"/>
      <c r="E61" s="47"/>
      <c r="F61" s="47"/>
      <c r="G61" s="31"/>
    </row>
    <row r="62" spans="1:18" ht="15.95" customHeight="1" x14ac:dyDescent="0.2">
      <c r="B62" s="39" t="s">
        <v>35</v>
      </c>
      <c r="C62" s="48"/>
      <c r="D62" s="48"/>
      <c r="E62" s="48"/>
      <c r="F62" s="48"/>
      <c r="G62" s="41" t="s">
        <v>12</v>
      </c>
    </row>
    <row r="63" spans="1:18" ht="15.95" customHeight="1" x14ac:dyDescent="0.2">
      <c r="B63" s="8" t="s">
        <v>103</v>
      </c>
      <c r="C63" s="55">
        <v>152697021</v>
      </c>
      <c r="D63" s="55">
        <v>154237654</v>
      </c>
      <c r="E63" s="55">
        <v>155570997</v>
      </c>
      <c r="F63" s="55">
        <v>173345292</v>
      </c>
      <c r="G63" s="3" t="s">
        <v>82</v>
      </c>
    </row>
    <row r="64" spans="1:18" ht="15.95" customHeight="1" x14ac:dyDescent="0.2">
      <c r="B64" s="9" t="s">
        <v>104</v>
      </c>
      <c r="C64" s="13">
        <v>98700792</v>
      </c>
      <c r="D64" s="13">
        <v>100783553</v>
      </c>
      <c r="E64" s="13">
        <v>98605534</v>
      </c>
      <c r="F64" s="13">
        <v>111248030</v>
      </c>
      <c r="G64" s="4" t="s">
        <v>83</v>
      </c>
    </row>
    <row r="65" spans="2:7" ht="15.95" customHeight="1" x14ac:dyDescent="0.2">
      <c r="B65" s="9" t="s">
        <v>124</v>
      </c>
      <c r="C65" s="13">
        <v>53996229</v>
      </c>
      <c r="D65" s="13">
        <v>53454101</v>
      </c>
      <c r="E65" s="13">
        <v>56965463</v>
      </c>
      <c r="F65" s="13">
        <v>62097262</v>
      </c>
      <c r="G65" s="4" t="s">
        <v>84</v>
      </c>
    </row>
    <row r="66" spans="2:7" ht="15.95" customHeight="1" x14ac:dyDescent="0.2">
      <c r="B66" s="9" t="s">
        <v>105</v>
      </c>
      <c r="C66" s="13">
        <v>22284588</v>
      </c>
      <c r="D66" s="13">
        <v>22379195</v>
      </c>
      <c r="E66" s="13">
        <v>21894277</v>
      </c>
      <c r="F66" s="13">
        <v>22707633</v>
      </c>
      <c r="G66" s="4" t="s">
        <v>85</v>
      </c>
    </row>
    <row r="67" spans="2:7" ht="15.95" customHeight="1" x14ac:dyDescent="0.2">
      <c r="B67" s="9" t="s">
        <v>106</v>
      </c>
      <c r="C67" s="13">
        <v>239220</v>
      </c>
      <c r="D67" s="13">
        <v>242238</v>
      </c>
      <c r="E67" s="13">
        <v>249658</v>
      </c>
      <c r="F67" s="13">
        <v>582259</v>
      </c>
      <c r="G67" s="4" t="s">
        <v>86</v>
      </c>
    </row>
    <row r="68" spans="2:7" ht="15.95" customHeight="1" x14ac:dyDescent="0.2">
      <c r="B68" s="9" t="s">
        <v>107</v>
      </c>
      <c r="C68" s="13">
        <v>18588342</v>
      </c>
      <c r="D68" s="13">
        <v>17190391</v>
      </c>
      <c r="E68" s="13">
        <v>18827865</v>
      </c>
      <c r="F68" s="13">
        <v>23718085</v>
      </c>
      <c r="G68" s="4" t="s">
        <v>87</v>
      </c>
    </row>
    <row r="69" spans="2:7" ht="15.95" customHeight="1" x14ac:dyDescent="0.2">
      <c r="B69" s="9" t="s">
        <v>108</v>
      </c>
      <c r="C69" s="13">
        <v>19661451</v>
      </c>
      <c r="D69" s="13">
        <v>18341992</v>
      </c>
      <c r="E69" s="13">
        <v>24847995</v>
      </c>
      <c r="F69" s="13">
        <v>24301993</v>
      </c>
      <c r="G69" s="4" t="s">
        <v>88</v>
      </c>
    </row>
    <row r="70" spans="2:7" ht="15.95" customHeight="1" x14ac:dyDescent="0.2">
      <c r="B70" s="9" t="s">
        <v>109</v>
      </c>
      <c r="C70" s="13">
        <v>11810970</v>
      </c>
      <c r="D70" s="13">
        <v>12490676</v>
      </c>
      <c r="E70" s="13">
        <v>9973533</v>
      </c>
      <c r="F70" s="13">
        <v>14505377</v>
      </c>
      <c r="G70" s="4" t="s">
        <v>89</v>
      </c>
    </row>
    <row r="71" spans="2:7" ht="15.95" customHeight="1" x14ac:dyDescent="0.2">
      <c r="B71" s="9" t="s">
        <v>110</v>
      </c>
      <c r="C71" s="13">
        <v>7709126</v>
      </c>
      <c r="D71" s="13">
        <v>3058298</v>
      </c>
      <c r="E71" s="13">
        <v>3551332</v>
      </c>
      <c r="F71" s="13">
        <v>9261803</v>
      </c>
      <c r="G71" s="4" t="s">
        <v>57</v>
      </c>
    </row>
    <row r="72" spans="2:7" ht="15.95" customHeight="1" x14ac:dyDescent="0.2">
      <c r="B72" s="9" t="s">
        <v>111</v>
      </c>
      <c r="C72" s="13">
        <v>1805139</v>
      </c>
      <c r="D72" s="13">
        <v>3052913</v>
      </c>
      <c r="E72" s="13">
        <v>1694224</v>
      </c>
      <c r="F72" s="13">
        <v>2135294</v>
      </c>
      <c r="G72" s="4" t="s">
        <v>58</v>
      </c>
    </row>
    <row r="73" spans="2:7" ht="15.95" customHeight="1" x14ac:dyDescent="0.2">
      <c r="B73" s="9" t="s">
        <v>117</v>
      </c>
      <c r="C73" s="13">
        <v>17714957</v>
      </c>
      <c r="D73" s="13">
        <v>12496061</v>
      </c>
      <c r="E73" s="13">
        <v>11830641</v>
      </c>
      <c r="F73" s="13">
        <v>21631886</v>
      </c>
      <c r="G73" s="4" t="s">
        <v>90</v>
      </c>
    </row>
    <row r="74" spans="2:7" ht="15.95" customHeight="1" x14ac:dyDescent="0.2">
      <c r="B74" s="9" t="s">
        <v>112</v>
      </c>
      <c r="C74" s="13">
        <v>6473786</v>
      </c>
      <c r="D74" s="13">
        <v>5859372</v>
      </c>
      <c r="E74" s="13">
        <v>5477186</v>
      </c>
      <c r="F74" s="13">
        <v>5596094</v>
      </c>
      <c r="G74" s="4" t="s">
        <v>91</v>
      </c>
    </row>
    <row r="75" spans="2:7" ht="15.95" customHeight="1" x14ac:dyDescent="0.2">
      <c r="B75" s="9" t="s">
        <v>177</v>
      </c>
      <c r="C75" s="13">
        <v>11241171</v>
      </c>
      <c r="D75" s="13">
        <v>6636689</v>
      </c>
      <c r="E75" s="13">
        <v>6353455</v>
      </c>
      <c r="F75" s="13">
        <v>16035792</v>
      </c>
      <c r="G75" s="45" t="s">
        <v>186</v>
      </c>
    </row>
    <row r="76" spans="2:7" ht="15.95" customHeight="1" x14ac:dyDescent="0.2">
      <c r="B76" s="9" t="s">
        <v>147</v>
      </c>
      <c r="C76" s="13">
        <v>1738918</v>
      </c>
      <c r="D76" s="13">
        <v>2464232</v>
      </c>
      <c r="E76" s="13">
        <v>1508691</v>
      </c>
      <c r="F76" s="13">
        <v>2660543</v>
      </c>
      <c r="G76" s="45" t="s">
        <v>178</v>
      </c>
    </row>
    <row r="77" spans="2:7" ht="15.95" customHeight="1" x14ac:dyDescent="0.2">
      <c r="B77" s="9" t="s">
        <v>179</v>
      </c>
      <c r="C77" s="13">
        <v>0</v>
      </c>
      <c r="D77" s="13">
        <v>0</v>
      </c>
      <c r="E77" s="13">
        <v>0</v>
      </c>
      <c r="F77" s="13">
        <v>0</v>
      </c>
      <c r="G77" s="45" t="s">
        <v>180</v>
      </c>
    </row>
    <row r="78" spans="2:7" ht="15.95" customHeight="1" x14ac:dyDescent="0.2">
      <c r="B78" s="9" t="s">
        <v>181</v>
      </c>
      <c r="C78" s="13">
        <v>0</v>
      </c>
      <c r="D78" s="13">
        <v>0</v>
      </c>
      <c r="E78" s="13">
        <v>0</v>
      </c>
      <c r="F78" s="13">
        <v>0</v>
      </c>
      <c r="G78" s="45" t="s">
        <v>125</v>
      </c>
    </row>
    <row r="79" spans="2:7" ht="15.95" customHeight="1" x14ac:dyDescent="0.2">
      <c r="B79" s="9" t="s">
        <v>182</v>
      </c>
      <c r="C79" s="13">
        <v>190000</v>
      </c>
      <c r="D79" s="13">
        <v>169200</v>
      </c>
      <c r="E79" s="13">
        <v>190000</v>
      </c>
      <c r="F79" s="13">
        <v>265500</v>
      </c>
      <c r="G79" s="45" t="s">
        <v>183</v>
      </c>
    </row>
    <row r="80" spans="2:7" ht="15.95" customHeight="1" x14ac:dyDescent="0.2">
      <c r="B80" s="9" t="s">
        <v>174</v>
      </c>
      <c r="C80" s="13">
        <v>9312253</v>
      </c>
      <c r="D80" s="13">
        <v>4003257</v>
      </c>
      <c r="E80" s="13">
        <v>4654764</v>
      </c>
      <c r="F80" s="13">
        <v>13109749</v>
      </c>
      <c r="G80" s="45" t="s">
        <v>173</v>
      </c>
    </row>
    <row r="81" spans="1:18" ht="15.95" customHeight="1" x14ac:dyDescent="0.2">
      <c r="B81" s="37" t="s">
        <v>195</v>
      </c>
      <c r="C81" s="13">
        <v>809788</v>
      </c>
      <c r="D81" s="13">
        <v>1241329</v>
      </c>
      <c r="E81" s="13">
        <v>1568452</v>
      </c>
      <c r="F81" s="13">
        <v>991886</v>
      </c>
      <c r="G81" s="38" t="s">
        <v>190</v>
      </c>
    </row>
    <row r="82" spans="1:18" ht="15.95" customHeight="1" x14ac:dyDescent="0.2">
      <c r="A82" s="63"/>
      <c r="B82" s="10" t="s">
        <v>184</v>
      </c>
      <c r="C82" s="56">
        <v>8502465</v>
      </c>
      <c r="D82" s="56">
        <v>2761928</v>
      </c>
      <c r="E82" s="56">
        <v>3086312</v>
      </c>
      <c r="F82" s="56">
        <v>12117863</v>
      </c>
      <c r="G82" s="46" t="s">
        <v>185</v>
      </c>
    </row>
    <row r="83" spans="1:18" ht="15.95" customHeight="1" x14ac:dyDescent="0.2">
      <c r="B83" s="11"/>
      <c r="C83" s="47"/>
      <c r="D83" s="47"/>
      <c r="E83" s="47"/>
      <c r="F83" s="47"/>
      <c r="G83" s="31"/>
    </row>
    <row r="84" spans="1:18" ht="15.95" customHeight="1" x14ac:dyDescent="0.2">
      <c r="B84" s="11"/>
      <c r="C84" s="47"/>
      <c r="D84" s="47"/>
      <c r="E84" s="47"/>
      <c r="F84" s="47"/>
      <c r="G84" s="31"/>
    </row>
    <row r="85" spans="1:18" ht="15.95" customHeight="1" x14ac:dyDescent="0.2">
      <c r="B85" s="39" t="s">
        <v>36</v>
      </c>
      <c r="C85" s="50"/>
      <c r="D85" s="50"/>
      <c r="E85" s="50"/>
      <c r="F85" s="50"/>
      <c r="G85" s="41" t="s">
        <v>17</v>
      </c>
    </row>
    <row r="86" spans="1:18" ht="15.95" customHeight="1" x14ac:dyDescent="0.2">
      <c r="B86" s="8" t="s">
        <v>37</v>
      </c>
      <c r="C86" s="55">
        <v>23647097</v>
      </c>
      <c r="D86" s="55">
        <v>29790593</v>
      </c>
      <c r="E86" s="55">
        <v>30450404</v>
      </c>
      <c r="F86" s="55">
        <v>37383376</v>
      </c>
      <c r="G86" s="3" t="s">
        <v>13</v>
      </c>
    </row>
    <row r="87" spans="1:18" ht="15.95" customHeight="1" x14ac:dyDescent="0.2">
      <c r="A87" s="63"/>
      <c r="B87" s="9" t="s">
        <v>38</v>
      </c>
      <c r="C87" s="13">
        <v>33053863</v>
      </c>
      <c r="D87" s="13">
        <v>27491635</v>
      </c>
      <c r="E87" s="13">
        <v>36479458</v>
      </c>
      <c r="F87" s="13">
        <v>34439104</v>
      </c>
      <c r="G87" s="4" t="s">
        <v>14</v>
      </c>
    </row>
    <row r="88" spans="1:18" ht="15.95" customHeight="1" x14ac:dyDescent="0.2">
      <c r="B88" s="9" t="s">
        <v>39</v>
      </c>
      <c r="C88" s="13">
        <v>-21813039</v>
      </c>
      <c r="D88" s="13">
        <v>-8969578</v>
      </c>
      <c r="E88" s="13">
        <v>-16863585</v>
      </c>
      <c r="F88" s="13">
        <v>-14368148</v>
      </c>
      <c r="G88" s="4" t="s">
        <v>15</v>
      </c>
    </row>
    <row r="89" spans="1:18" ht="15.95" customHeight="1" x14ac:dyDescent="0.2">
      <c r="B89" s="9" t="s">
        <v>40</v>
      </c>
      <c r="C89" s="13">
        <v>-7569656</v>
      </c>
      <c r="D89" s="13">
        <v>-24665553</v>
      </c>
      <c r="E89" s="13">
        <v>-20275684</v>
      </c>
      <c r="F89" s="13">
        <v>-26903897</v>
      </c>
      <c r="G89" s="4" t="s">
        <v>16</v>
      </c>
    </row>
    <row r="90" spans="1:18" customFormat="1" ht="15.95" customHeight="1" x14ac:dyDescent="0.2">
      <c r="B90" s="9" t="s">
        <v>198</v>
      </c>
      <c r="C90" s="13">
        <v>0</v>
      </c>
      <c r="D90" s="13">
        <v>0</v>
      </c>
      <c r="E90" s="13">
        <v>0</v>
      </c>
      <c r="F90" s="13">
        <v>0</v>
      </c>
      <c r="G90" s="4" t="s">
        <v>199</v>
      </c>
      <c r="O90" s="65"/>
      <c r="P90" s="65"/>
      <c r="Q90" s="65"/>
      <c r="R90" s="65"/>
    </row>
    <row r="91" spans="1:18" ht="15.95" customHeight="1" x14ac:dyDescent="0.2">
      <c r="B91" s="19" t="s">
        <v>42</v>
      </c>
      <c r="C91" s="56">
        <v>27318265</v>
      </c>
      <c r="D91" s="56">
        <v>23647097</v>
      </c>
      <c r="E91" s="56">
        <v>29790593</v>
      </c>
      <c r="F91" s="56">
        <v>30550435</v>
      </c>
      <c r="G91" s="32" t="s">
        <v>115</v>
      </c>
    </row>
    <row r="92" spans="1:18" ht="15.95" customHeight="1" x14ac:dyDescent="0.2">
      <c r="B92" s="11"/>
      <c r="C92" s="67"/>
      <c r="D92" s="67"/>
      <c r="E92" s="14"/>
      <c r="F92" s="14"/>
      <c r="G92" s="31"/>
    </row>
    <row r="93" spans="1:18" ht="15.95" customHeight="1" x14ac:dyDescent="0.2">
      <c r="B93" s="11"/>
      <c r="C93" s="14"/>
      <c r="D93" s="14"/>
      <c r="E93" s="14"/>
      <c r="F93" s="14"/>
      <c r="G93" s="31"/>
    </row>
    <row r="94" spans="1:18" ht="15.95" customHeight="1" x14ac:dyDescent="0.2">
      <c r="B94" s="39" t="s">
        <v>41</v>
      </c>
      <c r="C94" s="40"/>
      <c r="D94" s="40"/>
      <c r="E94" s="40"/>
      <c r="F94" s="40"/>
      <c r="G94" s="41" t="s">
        <v>18</v>
      </c>
    </row>
    <row r="95" spans="1:18" ht="15.95" customHeight="1" x14ac:dyDescent="0.2">
      <c r="B95" s="8" t="s">
        <v>43</v>
      </c>
      <c r="C95" s="20">
        <f>+C6*100/C8</f>
        <v>11.703883946392928</v>
      </c>
      <c r="D95" s="20">
        <f>+D6*100/D8</f>
        <v>22.993915597376674</v>
      </c>
      <c r="E95" s="20">
        <f>+E6*100/E8</f>
        <v>36.179823495865413</v>
      </c>
      <c r="F95" s="20">
        <f>+F6*100/F8</f>
        <v>24.792928623101037</v>
      </c>
      <c r="G95" s="3" t="s">
        <v>19</v>
      </c>
    </row>
    <row r="96" spans="1:18" ht="15.95" customHeight="1" x14ac:dyDescent="0.2">
      <c r="B96" s="9" t="s">
        <v>44</v>
      </c>
      <c r="C96" s="12">
        <f>+C82/C8</f>
        <v>2.4244268605645852E-2</v>
      </c>
      <c r="D96" s="12">
        <f>+D82/D8</f>
        <v>7.8754719133162249E-3</v>
      </c>
      <c r="E96" s="12">
        <f>+E82/E8</f>
        <v>8.8004334188765323E-3</v>
      </c>
      <c r="F96" s="12">
        <f>+F82/F8</f>
        <v>2.9220793344586448E-2</v>
      </c>
      <c r="G96" s="4" t="s">
        <v>20</v>
      </c>
    </row>
    <row r="97" spans="2:7" ht="15.95" customHeight="1" x14ac:dyDescent="0.2">
      <c r="B97" s="9" t="s">
        <v>45</v>
      </c>
      <c r="C97" s="12">
        <f>+C53/C8</f>
        <v>5.4747647562018824E-3</v>
      </c>
      <c r="D97" s="12">
        <f>+D53/D8</f>
        <v>2.7944111776447105E-2</v>
      </c>
      <c r="E97" s="12">
        <f>+E53/E8</f>
        <v>3.711149130310807E-2</v>
      </c>
      <c r="F97" s="12">
        <f>+F53/F8</f>
        <v>2.6073064866168314E-2</v>
      </c>
      <c r="G97" s="4" t="s">
        <v>149</v>
      </c>
    </row>
    <row r="98" spans="2:7" ht="15.95" customHeight="1" x14ac:dyDescent="0.2">
      <c r="B98" s="9" t="s">
        <v>46</v>
      </c>
      <c r="C98" s="12">
        <f>+C57/C8</f>
        <v>1.246637998289136</v>
      </c>
      <c r="D98" s="12">
        <f>+D57/D8</f>
        <v>1.258004750499002</v>
      </c>
      <c r="E98" s="12">
        <f>+E57/E8</f>
        <v>1.3008779098944967</v>
      </c>
      <c r="F98" s="12">
        <f>+F57/F8</f>
        <v>1.1489852351097178</v>
      </c>
      <c r="G98" s="4" t="s">
        <v>150</v>
      </c>
    </row>
    <row r="99" spans="2:7" ht="15.95" customHeight="1" x14ac:dyDescent="0.2">
      <c r="B99" s="9" t="s">
        <v>47</v>
      </c>
      <c r="C99" s="12">
        <f>+C9/C82</f>
        <v>43.615821999855335</v>
      </c>
      <c r="D99" s="12">
        <f>+D9/D82</f>
        <v>174.40498086843684</v>
      </c>
      <c r="E99" s="12">
        <f>+E9/E82</f>
        <v>141.95162381509064</v>
      </c>
      <c r="F99" s="12">
        <f>+F9/F82</f>
        <v>37.220671664632619</v>
      </c>
      <c r="G99" s="4" t="s">
        <v>135</v>
      </c>
    </row>
    <row r="100" spans="2:7" ht="15.95" customHeight="1" x14ac:dyDescent="0.2">
      <c r="B100" s="9" t="s">
        <v>48</v>
      </c>
      <c r="C100" s="12">
        <f>+C53*100/C9</f>
        <v>0.51774070898118341</v>
      </c>
      <c r="D100" s="12">
        <f>+D53*100/D9</f>
        <v>2.0344866242884487</v>
      </c>
      <c r="E100" s="12">
        <f>+E53*100/E9</f>
        <v>2.9707354596023348</v>
      </c>
      <c r="F100" s="12">
        <f>+F53*100/F9</f>
        <v>2.3972640704158215</v>
      </c>
      <c r="G100" s="4" t="s">
        <v>136</v>
      </c>
    </row>
    <row r="101" spans="2:7" ht="15.95" customHeight="1" x14ac:dyDescent="0.2">
      <c r="B101" s="9" t="s">
        <v>49</v>
      </c>
      <c r="C101" s="12">
        <f>+C53*100/C82</f>
        <v>22.581686605002197</v>
      </c>
      <c r="D101" s="12">
        <f>+D53*100/D82</f>
        <v>354.82460078611751</v>
      </c>
      <c r="E101" s="12">
        <f>+E53*100/E82</f>
        <v>421.70072241562099</v>
      </c>
      <c r="F101" s="12">
        <f>+F53*100/F82</f>
        <v>89.227778858368012</v>
      </c>
      <c r="G101" s="4" t="s">
        <v>137</v>
      </c>
    </row>
    <row r="102" spans="2:7" ht="15.95" customHeight="1" x14ac:dyDescent="0.2">
      <c r="B102" s="10" t="s">
        <v>50</v>
      </c>
      <c r="C102" s="21">
        <f>+C9/C57</f>
        <v>0.84822835937275598</v>
      </c>
      <c r="D102" s="21">
        <f>+D9/D57</f>
        <v>1.091825390823846</v>
      </c>
      <c r="E102" s="21">
        <f>+E9/E57</f>
        <v>0.96030211950284294</v>
      </c>
      <c r="F102" s="21">
        <f>+F9/F57</f>
        <v>0.94658967027985907</v>
      </c>
      <c r="G102" s="5" t="s">
        <v>151</v>
      </c>
    </row>
    <row r="103" spans="2:7" ht="15.95" customHeight="1" x14ac:dyDescent="0.2">
      <c r="B103" s="22"/>
      <c r="C103" s="23"/>
      <c r="D103" s="23"/>
      <c r="E103" s="23"/>
      <c r="F103" s="23"/>
      <c r="G103" s="35"/>
    </row>
    <row r="104" spans="2:7" ht="15.95" customHeight="1" x14ac:dyDescent="0.2">
      <c r="B104" s="24" t="s">
        <v>69</v>
      </c>
      <c r="C104" s="28">
        <f>+C65*100/C63</f>
        <v>35.36167807753106</v>
      </c>
      <c r="D104" s="28">
        <f>+D65*100/D63</f>
        <v>34.656972285120467</v>
      </c>
      <c r="E104" s="28">
        <f>+E65*100/E63</f>
        <v>36.617019944919427</v>
      </c>
      <c r="F104" s="28">
        <f>+F65*100/F63</f>
        <v>35.822871958933845</v>
      </c>
      <c r="G104" s="3" t="s">
        <v>116</v>
      </c>
    </row>
    <row r="105" spans="2:7" ht="15.95" customHeight="1" x14ac:dyDescent="0.2">
      <c r="B105" s="9" t="s">
        <v>70</v>
      </c>
      <c r="C105" s="29">
        <f>+C73*100/C63</f>
        <v>11.601376951551661</v>
      </c>
      <c r="D105" s="29">
        <f>+D73*100/D63</f>
        <v>8.1018225290174595</v>
      </c>
      <c r="E105" s="29">
        <f>+E73*100/E63</f>
        <v>7.6046571842693789</v>
      </c>
      <c r="F105" s="29">
        <f>+F73*100/F63</f>
        <v>12.479073270706424</v>
      </c>
      <c r="G105" s="4" t="s">
        <v>138</v>
      </c>
    </row>
    <row r="106" spans="2:7" ht="15.95" customHeight="1" x14ac:dyDescent="0.2">
      <c r="B106" s="9" t="s">
        <v>71</v>
      </c>
      <c r="C106" s="29">
        <f>+C80*100/C63</f>
        <v>6.0985164864480232</v>
      </c>
      <c r="D106" s="29">
        <f>+D80*100/D63</f>
        <v>2.5955121179423539</v>
      </c>
      <c r="E106" s="29">
        <f>+E80*100/E63</f>
        <v>2.9920512754700672</v>
      </c>
      <c r="F106" s="29">
        <f>+F80*100/F63</f>
        <v>7.5627949560926062</v>
      </c>
      <c r="G106" s="4" t="s">
        <v>139</v>
      </c>
    </row>
    <row r="107" spans="2:7" ht="15.95" customHeight="1" x14ac:dyDescent="0.2">
      <c r="B107" s="9" t="s">
        <v>126</v>
      </c>
      <c r="C107" s="29">
        <f>C80*100/C27</f>
        <v>1.5443238317698331</v>
      </c>
      <c r="D107" s="29">
        <f>D80*100/D27</f>
        <v>0.6783804278157658</v>
      </c>
      <c r="E107" s="29">
        <f>E80*100/E27</f>
        <v>0.76382407222684923</v>
      </c>
      <c r="F107" s="29">
        <f>F80*100/F27</f>
        <v>2.0531109472064157</v>
      </c>
      <c r="G107" s="4" t="s">
        <v>59</v>
      </c>
    </row>
    <row r="108" spans="2:7" ht="15.95" customHeight="1" x14ac:dyDescent="0.2">
      <c r="B108" s="10" t="s">
        <v>127</v>
      </c>
      <c r="C108" s="27">
        <f>+C82*100/C57</f>
        <v>1.9447721502888775</v>
      </c>
      <c r="D108" s="27">
        <f>+D82*100/D57</f>
        <v>0.62602878965221143</v>
      </c>
      <c r="E108" s="27">
        <f>+E82*100/E57</f>
        <v>0.67649956632673258</v>
      </c>
      <c r="F108" s="27">
        <f>+F82*100/F57</f>
        <v>2.5431826669031237</v>
      </c>
      <c r="G108" s="5" t="s">
        <v>60</v>
      </c>
    </row>
    <row r="109" spans="2:7" ht="15.95" customHeight="1" x14ac:dyDescent="0.2">
      <c r="B109" s="22"/>
      <c r="C109" s="25"/>
      <c r="D109" s="25"/>
      <c r="E109" s="25"/>
      <c r="F109" s="25"/>
      <c r="G109" s="36"/>
    </row>
    <row r="110" spans="2:7" ht="15.95" customHeight="1" x14ac:dyDescent="0.2">
      <c r="B110" s="8" t="s">
        <v>72</v>
      </c>
      <c r="C110" s="20">
        <f>+C40*100/C27</f>
        <v>24.033042398278774</v>
      </c>
      <c r="D110" s="20">
        <f>+D40*100/D27</f>
        <v>21.589646225153476</v>
      </c>
      <c r="E110" s="20">
        <f>+E40*100/E27</f>
        <v>21.607669229758102</v>
      </c>
      <c r="F110" s="20">
        <f>+F40*100/F27</f>
        <v>22.092174425159193</v>
      </c>
      <c r="G110" s="3" t="s">
        <v>61</v>
      </c>
    </row>
    <row r="111" spans="2:7" ht="15.95" customHeight="1" x14ac:dyDescent="0.2">
      <c r="B111" s="9" t="s">
        <v>51</v>
      </c>
      <c r="C111" s="12">
        <f>+C57*100/C27</f>
        <v>72.503627055768035</v>
      </c>
      <c r="D111" s="12">
        <f>+D57*100/D27</f>
        <v>74.761479054132408</v>
      </c>
      <c r="E111" s="12">
        <f>+E57*100/E27</f>
        <v>74.863129734562747</v>
      </c>
      <c r="F111" s="12">
        <f>+F57*100/F27</f>
        <v>74.62193822088733</v>
      </c>
      <c r="G111" s="4" t="s">
        <v>62</v>
      </c>
    </row>
    <row r="112" spans="2:7" ht="15.95" customHeight="1" x14ac:dyDescent="0.2">
      <c r="B112" s="10" t="s">
        <v>113</v>
      </c>
      <c r="C112" s="21">
        <f>C73/C74</f>
        <v>2.7364137461448372</v>
      </c>
      <c r="D112" s="21">
        <f>D73/D74</f>
        <v>2.1326621692563639</v>
      </c>
      <c r="E112" s="21">
        <f>E73/E74</f>
        <v>2.1599852552022152</v>
      </c>
      <c r="F112" s="21">
        <f>F73/F74</f>
        <v>3.8655329949782833</v>
      </c>
      <c r="G112" s="5" t="s">
        <v>176</v>
      </c>
    </row>
    <row r="113" spans="2:7" ht="15.95" customHeight="1" x14ac:dyDescent="0.2">
      <c r="B113" s="26"/>
      <c r="C113" s="25"/>
      <c r="D113" s="25"/>
      <c r="E113" s="25"/>
      <c r="F113" s="25"/>
      <c r="G113" s="36"/>
    </row>
    <row r="114" spans="2:7" ht="15.95" customHeight="1" x14ac:dyDescent="0.2">
      <c r="B114" s="8" t="s">
        <v>128</v>
      </c>
      <c r="C114" s="20">
        <f>+C63/C27</f>
        <v>0.25322942640256729</v>
      </c>
      <c r="D114" s="20">
        <f>+D63/D27</f>
        <v>0.26136669643198041</v>
      </c>
      <c r="E114" s="20">
        <f>+E63/E27</f>
        <v>0.25528441925075246</v>
      </c>
      <c r="F114" s="20">
        <f>+F63/F27</f>
        <v>0.27147515688659846</v>
      </c>
      <c r="G114" s="3" t="s">
        <v>152</v>
      </c>
    </row>
    <row r="115" spans="2:7" ht="15.95" customHeight="1" x14ac:dyDescent="0.2">
      <c r="B115" s="9" t="s">
        <v>129</v>
      </c>
      <c r="C115" s="12">
        <f>+C63/C25</f>
        <v>0.3610249062938265</v>
      </c>
      <c r="D115" s="12">
        <f>+D63/D25</f>
        <v>0.3726796304964437</v>
      </c>
      <c r="E115" s="12">
        <f>+E63/E25</f>
        <v>0.37497052341307502</v>
      </c>
      <c r="F115" s="12">
        <f>+F63/F25</f>
        <v>0.40113719083796473</v>
      </c>
      <c r="G115" s="4" t="s">
        <v>153</v>
      </c>
    </row>
    <row r="116" spans="2:7" ht="15.95" customHeight="1" x14ac:dyDescent="0.2">
      <c r="B116" s="10" t="s">
        <v>73</v>
      </c>
      <c r="C116" s="21">
        <f>+C63/C119</f>
        <v>32.14600359697009</v>
      </c>
      <c r="D116" s="21">
        <f>+D63/D119</f>
        <v>-99.326620441476962</v>
      </c>
      <c r="E116" s="21">
        <f>+E63/E119</f>
        <v>8.2068293972157527</v>
      </c>
      <c r="F116" s="21">
        <f>+F63/F119</f>
        <v>9.2390800408545246</v>
      </c>
      <c r="G116" s="5" t="s">
        <v>154</v>
      </c>
    </row>
    <row r="117" spans="2:7" ht="15.95" customHeight="1" x14ac:dyDescent="0.2">
      <c r="B117" s="22"/>
      <c r="C117" s="25"/>
      <c r="D117" s="25"/>
      <c r="E117" s="25"/>
      <c r="F117" s="25"/>
      <c r="G117" s="35"/>
    </row>
    <row r="118" spans="2:7" ht="15.95" customHeight="1" x14ac:dyDescent="0.2">
      <c r="B118" s="8" t="s">
        <v>74</v>
      </c>
      <c r="C118" s="51">
        <f>+C20/C36</f>
        <v>1.0641520937500155</v>
      </c>
      <c r="D118" s="51">
        <f>+D20/D36</f>
        <v>0.98071864124937269</v>
      </c>
      <c r="E118" s="51">
        <f>+E20/E36</f>
        <v>1.2624669148646614</v>
      </c>
      <c r="F118" s="51">
        <f>+F20/F36</f>
        <v>1.2386585433146575</v>
      </c>
      <c r="G118" s="3" t="s">
        <v>155</v>
      </c>
    </row>
    <row r="119" spans="2:7" ht="15.95" customHeight="1" x14ac:dyDescent="0.2">
      <c r="B119" s="10" t="s">
        <v>75</v>
      </c>
      <c r="C119" s="52">
        <f>+C20-C36</f>
        <v>4750109</v>
      </c>
      <c r="D119" s="52">
        <f>+D20-D36</f>
        <v>-1552833</v>
      </c>
      <c r="E119" s="52">
        <f>+E20-E36</f>
        <v>18956285</v>
      </c>
      <c r="F119" s="52">
        <f>+F20-F36</f>
        <v>18762181</v>
      </c>
      <c r="G119" s="5" t="s">
        <v>156</v>
      </c>
    </row>
  </sheetData>
  <phoneticPr fontId="0" type="noConversion"/>
  <printOptions horizontalCentered="1"/>
  <pageMargins left="0.4" right="0.45" top="0.43" bottom="0.31" header="0.21" footer="0.19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Financial Data</vt:lpstr>
      <vt:lpstr>Sheet3</vt:lpstr>
    </vt:vector>
  </TitlesOfParts>
  <Company>ASE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Owner</cp:lastModifiedBy>
  <cp:lastPrinted>2007-11-30T22:33:38Z</cp:lastPrinted>
  <dcterms:created xsi:type="dcterms:W3CDTF">2003-07-09T06:36:55Z</dcterms:created>
  <dcterms:modified xsi:type="dcterms:W3CDTF">2020-11-22T08:31:48Z</dcterms:modified>
</cp:coreProperties>
</file>